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 defaultThemeVersion="124226"/>
  <bookViews>
    <workbookView xWindow="0" yWindow="-450" windowWidth="19440" windowHeight="15600" tabRatio="900" firstSheet="1" activeTab="1"/>
  </bookViews>
  <sheets>
    <sheet name="реализация программ 2013" sheetId="13" state="hidden" r:id="rId1"/>
    <sheet name="этапы 2014-2017" sheetId="19" r:id="rId2"/>
    <sheet name="этапы" sheetId="20" state="hidden" r:id="rId3"/>
  </sheets>
  <externalReferences>
    <externalReference r:id="rId4"/>
  </externalReferences>
  <definedNames>
    <definedName name="_xlnm._FilterDatabase" localSheetId="1" hidden="1">'этапы 2014-2017'!$A$7:$G$91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"/>
  <c r="G91" i="20"/>
  <c r="T91" s="1"/>
  <c r="F91"/>
  <c r="S91" s="1"/>
  <c r="E91"/>
  <c r="R91" s="1"/>
  <c r="D91"/>
  <c r="L91" s="1"/>
  <c r="C91"/>
  <c r="G90"/>
  <c r="O90" s="1"/>
  <c r="X90" s="1"/>
  <c r="F90"/>
  <c r="S90" s="1"/>
  <c r="E90"/>
  <c r="R90" s="1"/>
  <c r="D90"/>
  <c r="Q90" s="1"/>
  <c r="C90"/>
  <c r="G89"/>
  <c r="T89" s="1"/>
  <c r="F89"/>
  <c r="S89" s="1"/>
  <c r="E89"/>
  <c r="R89" s="1"/>
  <c r="D89"/>
  <c r="Q89" s="1"/>
  <c r="C89"/>
  <c r="G88"/>
  <c r="T88" s="1"/>
  <c r="F88"/>
  <c r="S88" s="1"/>
  <c r="E88"/>
  <c r="R88" s="1"/>
  <c r="D88"/>
  <c r="Q88" s="1"/>
  <c r="C88"/>
  <c r="G87"/>
  <c r="T87" s="1"/>
  <c r="F87"/>
  <c r="S87" s="1"/>
  <c r="E87"/>
  <c r="R87" s="1"/>
  <c r="D87"/>
  <c r="L87" s="1"/>
  <c r="C87"/>
  <c r="G86"/>
  <c r="F86"/>
  <c r="S86" s="1"/>
  <c r="E86"/>
  <c r="R86" s="1"/>
  <c r="D86"/>
  <c r="Q86" s="1"/>
  <c r="C86"/>
  <c r="G85"/>
  <c r="T85" s="1"/>
  <c r="F85"/>
  <c r="N85" s="1"/>
  <c r="W85" s="1"/>
  <c r="E85"/>
  <c r="R85" s="1"/>
  <c r="D85"/>
  <c r="Q85" s="1"/>
  <c r="C85"/>
  <c r="M84"/>
  <c r="V84" s="1"/>
  <c r="G84"/>
  <c r="T84" s="1"/>
  <c r="F84"/>
  <c r="S84" s="1"/>
  <c r="E84"/>
  <c r="R84" s="1"/>
  <c r="D84"/>
  <c r="Q84" s="1"/>
  <c r="C84"/>
  <c r="G83"/>
  <c r="T83" s="1"/>
  <c r="F83"/>
  <c r="S83" s="1"/>
  <c r="E83"/>
  <c r="R83" s="1"/>
  <c r="D83"/>
  <c r="L83" s="1"/>
  <c r="C83"/>
  <c r="T82"/>
  <c r="G82"/>
  <c r="O82" s="1"/>
  <c r="X82" s="1"/>
  <c r="F82"/>
  <c r="S82" s="1"/>
  <c r="E82"/>
  <c r="R82" s="1"/>
  <c r="D82"/>
  <c r="Q82" s="1"/>
  <c r="C82"/>
  <c r="N81"/>
  <c r="W81" s="1"/>
  <c r="G81"/>
  <c r="T81" s="1"/>
  <c r="F81"/>
  <c r="S81" s="1"/>
  <c r="E81"/>
  <c r="R81" s="1"/>
  <c r="D81"/>
  <c r="Q81" s="1"/>
  <c r="C81"/>
  <c r="G80"/>
  <c r="T80" s="1"/>
  <c r="F80"/>
  <c r="S80" s="1"/>
  <c r="E80"/>
  <c r="R80" s="1"/>
  <c r="D80"/>
  <c r="Q80" s="1"/>
  <c r="C80"/>
  <c r="G79"/>
  <c r="T79" s="1"/>
  <c r="F79"/>
  <c r="S79" s="1"/>
  <c r="E79"/>
  <c r="R79" s="1"/>
  <c r="D79"/>
  <c r="L79" s="1"/>
  <c r="C79"/>
  <c r="O78"/>
  <c r="X78" s="1"/>
  <c r="N78"/>
  <c r="W78" s="1"/>
  <c r="G78"/>
  <c r="T78" s="1"/>
  <c r="F78"/>
  <c r="S78" s="1"/>
  <c r="E78"/>
  <c r="R78" s="1"/>
  <c r="D78"/>
  <c r="Q78" s="1"/>
  <c r="C78"/>
  <c r="M77"/>
  <c r="V77" s="1"/>
  <c r="G77"/>
  <c r="T77" s="1"/>
  <c r="F77"/>
  <c r="N77" s="1"/>
  <c r="W77" s="1"/>
  <c r="E77"/>
  <c r="R77" s="1"/>
  <c r="D77"/>
  <c r="Q77" s="1"/>
  <c r="C77"/>
  <c r="O76"/>
  <c r="X76" s="1"/>
  <c r="G76"/>
  <c r="T76" s="1"/>
  <c r="F76"/>
  <c r="S76" s="1"/>
  <c r="E76"/>
  <c r="D76"/>
  <c r="Q76" s="1"/>
  <c r="C76"/>
  <c r="Q75"/>
  <c r="G75"/>
  <c r="T75" s="1"/>
  <c r="F75"/>
  <c r="N75" s="1"/>
  <c r="W75" s="1"/>
  <c r="E75"/>
  <c r="R75" s="1"/>
  <c r="D75"/>
  <c r="L75" s="1"/>
  <c r="C75"/>
  <c r="G74"/>
  <c r="T74" s="1"/>
  <c r="F74"/>
  <c r="S74" s="1"/>
  <c r="E74"/>
  <c r="D74"/>
  <c r="Q74" s="1"/>
  <c r="C74"/>
  <c r="N73"/>
  <c r="W73" s="1"/>
  <c r="G73"/>
  <c r="T73" s="1"/>
  <c r="F73"/>
  <c r="S73" s="1"/>
  <c r="E73"/>
  <c r="R73" s="1"/>
  <c r="D73"/>
  <c r="L73" s="1"/>
  <c r="C73"/>
  <c r="G72"/>
  <c r="T72" s="1"/>
  <c r="F72"/>
  <c r="S72" s="1"/>
  <c r="E72"/>
  <c r="D72"/>
  <c r="Q72" s="1"/>
  <c r="C72"/>
  <c r="G71"/>
  <c r="T71" s="1"/>
  <c r="F71"/>
  <c r="S71" s="1"/>
  <c r="E71"/>
  <c r="R71" s="1"/>
  <c r="D71"/>
  <c r="L71" s="1"/>
  <c r="C71"/>
  <c r="O70"/>
  <c r="X70" s="1"/>
  <c r="G70"/>
  <c r="T70" s="1"/>
  <c r="F70"/>
  <c r="S70" s="1"/>
  <c r="E70"/>
  <c r="D70"/>
  <c r="Q70" s="1"/>
  <c r="C70"/>
  <c r="Q69"/>
  <c r="G69"/>
  <c r="T69" s="1"/>
  <c r="F69"/>
  <c r="N69" s="1"/>
  <c r="W69" s="1"/>
  <c r="E69"/>
  <c r="R69" s="1"/>
  <c r="D69"/>
  <c r="L69" s="1"/>
  <c r="C69"/>
  <c r="G68"/>
  <c r="T68" s="1"/>
  <c r="F68"/>
  <c r="S68" s="1"/>
  <c r="E68"/>
  <c r="D68"/>
  <c r="Q68" s="1"/>
  <c r="C68"/>
  <c r="N67"/>
  <c r="W67" s="1"/>
  <c r="G67"/>
  <c r="T67" s="1"/>
  <c r="F67"/>
  <c r="S67" s="1"/>
  <c r="E67"/>
  <c r="R67" s="1"/>
  <c r="D67"/>
  <c r="L67" s="1"/>
  <c r="C67"/>
  <c r="O66"/>
  <c r="X66" s="1"/>
  <c r="M66"/>
  <c r="V66" s="1"/>
  <c r="G66"/>
  <c r="T66" s="1"/>
  <c r="F66"/>
  <c r="E66"/>
  <c r="R66" s="1"/>
  <c r="D66"/>
  <c r="Q66" s="1"/>
  <c r="C66"/>
  <c r="G65"/>
  <c r="O65" s="1"/>
  <c r="X65" s="1"/>
  <c r="F65"/>
  <c r="S65" s="1"/>
  <c r="E65"/>
  <c r="R65" s="1"/>
  <c r="D65"/>
  <c r="Q65" s="1"/>
  <c r="C65"/>
  <c r="S64"/>
  <c r="G64"/>
  <c r="T64" s="1"/>
  <c r="F64"/>
  <c r="N64" s="1"/>
  <c r="W64" s="1"/>
  <c r="E64"/>
  <c r="R64" s="1"/>
  <c r="D64"/>
  <c r="Q64" s="1"/>
  <c r="C64"/>
  <c r="M63"/>
  <c r="V63" s="1"/>
  <c r="G63"/>
  <c r="T63" s="1"/>
  <c r="F63"/>
  <c r="S63" s="1"/>
  <c r="E63"/>
  <c r="R63" s="1"/>
  <c r="D63"/>
  <c r="Q63" s="1"/>
  <c r="C63"/>
  <c r="G62"/>
  <c r="T62" s="1"/>
  <c r="F62"/>
  <c r="S62" s="1"/>
  <c r="E62"/>
  <c r="R62" s="1"/>
  <c r="D62"/>
  <c r="L62" s="1"/>
  <c r="C62"/>
  <c r="G61"/>
  <c r="F61"/>
  <c r="S61" s="1"/>
  <c r="E61"/>
  <c r="R61" s="1"/>
  <c r="D61"/>
  <c r="Q61" s="1"/>
  <c r="C61"/>
  <c r="G60"/>
  <c r="T60" s="1"/>
  <c r="F60"/>
  <c r="N60" s="1"/>
  <c r="W60" s="1"/>
  <c r="E60"/>
  <c r="R60" s="1"/>
  <c r="D60"/>
  <c r="Q60" s="1"/>
  <c r="C60"/>
  <c r="O59"/>
  <c r="X59" s="1"/>
  <c r="M59"/>
  <c r="V59" s="1"/>
  <c r="G59"/>
  <c r="T59" s="1"/>
  <c r="F59"/>
  <c r="S59" s="1"/>
  <c r="E59"/>
  <c r="R59" s="1"/>
  <c r="D59"/>
  <c r="Q59" s="1"/>
  <c r="C59"/>
  <c r="G58"/>
  <c r="T58" s="1"/>
  <c r="F58"/>
  <c r="N58" s="1"/>
  <c r="W58" s="1"/>
  <c r="E58"/>
  <c r="R58" s="1"/>
  <c r="D58"/>
  <c r="Q58" s="1"/>
  <c r="C58"/>
  <c r="R57"/>
  <c r="G57"/>
  <c r="T57" s="1"/>
  <c r="F57"/>
  <c r="S57" s="1"/>
  <c r="E57"/>
  <c r="M57" s="1"/>
  <c r="V57" s="1"/>
  <c r="D57"/>
  <c r="Q57" s="1"/>
  <c r="C57"/>
  <c r="G56"/>
  <c r="T56" s="1"/>
  <c r="F56"/>
  <c r="N56" s="1"/>
  <c r="W56" s="1"/>
  <c r="E56"/>
  <c r="R56" s="1"/>
  <c r="D56"/>
  <c r="Q56" s="1"/>
  <c r="C56"/>
  <c r="G55"/>
  <c r="O55" s="1"/>
  <c r="X55" s="1"/>
  <c r="F55"/>
  <c r="S55" s="1"/>
  <c r="E55"/>
  <c r="R55" s="1"/>
  <c r="D55"/>
  <c r="Q55" s="1"/>
  <c r="C55"/>
  <c r="S54"/>
  <c r="G54"/>
  <c r="T54" s="1"/>
  <c r="F54"/>
  <c r="N54" s="1"/>
  <c r="W54" s="1"/>
  <c r="E54"/>
  <c r="R54" s="1"/>
  <c r="D54"/>
  <c r="Q54" s="1"/>
  <c r="C54"/>
  <c r="M53"/>
  <c r="V53" s="1"/>
  <c r="G53"/>
  <c r="O53" s="1"/>
  <c r="X53" s="1"/>
  <c r="F53"/>
  <c r="S53" s="1"/>
  <c r="E53"/>
  <c r="R53" s="1"/>
  <c r="D53"/>
  <c r="Q53" s="1"/>
  <c r="C53"/>
  <c r="G52"/>
  <c r="T52" s="1"/>
  <c r="F52"/>
  <c r="N52" s="1"/>
  <c r="W52" s="1"/>
  <c r="E52"/>
  <c r="R52" s="1"/>
  <c r="D52"/>
  <c r="Q52" s="1"/>
  <c r="C52"/>
  <c r="G51"/>
  <c r="O51" s="1"/>
  <c r="X51" s="1"/>
  <c r="F51"/>
  <c r="S51" s="1"/>
  <c r="E51"/>
  <c r="M51" s="1"/>
  <c r="V51" s="1"/>
  <c r="D51"/>
  <c r="Q51" s="1"/>
  <c r="C51"/>
  <c r="S50"/>
  <c r="G50"/>
  <c r="T50" s="1"/>
  <c r="F50"/>
  <c r="N50" s="1"/>
  <c r="W50" s="1"/>
  <c r="E50"/>
  <c r="R50" s="1"/>
  <c r="D50"/>
  <c r="Q50" s="1"/>
  <c r="C50"/>
  <c r="M49"/>
  <c r="V49" s="1"/>
  <c r="G49"/>
  <c r="O49" s="1"/>
  <c r="X49" s="1"/>
  <c r="F49"/>
  <c r="S49" s="1"/>
  <c r="E49"/>
  <c r="R49" s="1"/>
  <c r="D49"/>
  <c r="Q49" s="1"/>
  <c r="C49"/>
  <c r="G48"/>
  <c r="T48" s="1"/>
  <c r="F48"/>
  <c r="N48" s="1"/>
  <c r="W48" s="1"/>
  <c r="E48"/>
  <c r="R48" s="1"/>
  <c r="D48"/>
  <c r="Q48" s="1"/>
  <c r="C48"/>
  <c r="T47"/>
  <c r="S47"/>
  <c r="G47"/>
  <c r="O47" s="1"/>
  <c r="X47" s="1"/>
  <c r="F47"/>
  <c r="N47" s="1"/>
  <c r="W47" s="1"/>
  <c r="E47"/>
  <c r="D47"/>
  <c r="Q47" s="1"/>
  <c r="C47"/>
  <c r="G46"/>
  <c r="T46" s="1"/>
  <c r="F46"/>
  <c r="S46" s="1"/>
  <c r="E46"/>
  <c r="M46" s="1"/>
  <c r="V46" s="1"/>
  <c r="D46"/>
  <c r="L46" s="1"/>
  <c r="C46"/>
  <c r="G45"/>
  <c r="O45" s="1"/>
  <c r="X45" s="1"/>
  <c r="F45"/>
  <c r="S45" s="1"/>
  <c r="E45"/>
  <c r="R45" s="1"/>
  <c r="D45"/>
  <c r="Q45" s="1"/>
  <c r="C45"/>
  <c r="T44"/>
  <c r="G44"/>
  <c r="O44" s="1"/>
  <c r="X44" s="1"/>
  <c r="F44"/>
  <c r="S44" s="1"/>
  <c r="E44"/>
  <c r="R44" s="1"/>
  <c r="D44"/>
  <c r="L44" s="1"/>
  <c r="C44"/>
  <c r="O43"/>
  <c r="X43" s="1"/>
  <c r="G43"/>
  <c r="T43" s="1"/>
  <c r="F43"/>
  <c r="E43"/>
  <c r="M43" s="1"/>
  <c r="V43" s="1"/>
  <c r="D43"/>
  <c r="Q43" s="1"/>
  <c r="C43"/>
  <c r="S42"/>
  <c r="G42"/>
  <c r="F42"/>
  <c r="N42" s="1"/>
  <c r="W42" s="1"/>
  <c r="E42"/>
  <c r="M42" s="1"/>
  <c r="V42" s="1"/>
  <c r="D42"/>
  <c r="Q42" s="1"/>
  <c r="C42"/>
  <c r="G41"/>
  <c r="O41" s="1"/>
  <c r="X41" s="1"/>
  <c r="F41"/>
  <c r="S41" s="1"/>
  <c r="E41"/>
  <c r="R41" s="1"/>
  <c r="D41"/>
  <c r="L41" s="1"/>
  <c r="C41"/>
  <c r="G40"/>
  <c r="T40" s="1"/>
  <c r="F40"/>
  <c r="N40" s="1"/>
  <c r="W40" s="1"/>
  <c r="E40"/>
  <c r="R40" s="1"/>
  <c r="D40"/>
  <c r="Q40" s="1"/>
  <c r="C40"/>
  <c r="M39"/>
  <c r="V39" s="1"/>
  <c r="G39"/>
  <c r="T39" s="1"/>
  <c r="F39"/>
  <c r="E39"/>
  <c r="R39" s="1"/>
  <c r="D39"/>
  <c r="Q39" s="1"/>
  <c r="C39"/>
  <c r="G38"/>
  <c r="F38"/>
  <c r="S38" s="1"/>
  <c r="E38"/>
  <c r="M38" s="1"/>
  <c r="V38" s="1"/>
  <c r="D38"/>
  <c r="L38" s="1"/>
  <c r="C38"/>
  <c r="O37"/>
  <c r="X37" s="1"/>
  <c r="G37"/>
  <c r="T37" s="1"/>
  <c r="F37"/>
  <c r="N37" s="1"/>
  <c r="W37" s="1"/>
  <c r="E37"/>
  <c r="R37" s="1"/>
  <c r="D37"/>
  <c r="Q37" s="1"/>
  <c r="C37"/>
  <c r="T36"/>
  <c r="O36"/>
  <c r="X36" s="1"/>
  <c r="G36"/>
  <c r="F36"/>
  <c r="S36" s="1"/>
  <c r="E36"/>
  <c r="D36"/>
  <c r="Q36" s="1"/>
  <c r="C36"/>
  <c r="S35"/>
  <c r="G35"/>
  <c r="T35" s="1"/>
  <c r="F35"/>
  <c r="N35" s="1"/>
  <c r="W35" s="1"/>
  <c r="E35"/>
  <c r="M35" s="1"/>
  <c r="V35" s="1"/>
  <c r="D35"/>
  <c r="L35" s="1"/>
  <c r="C35"/>
  <c r="M34"/>
  <c r="V34" s="1"/>
  <c r="G34"/>
  <c r="O34" s="1"/>
  <c r="X34" s="1"/>
  <c r="F34"/>
  <c r="S34" s="1"/>
  <c r="E34"/>
  <c r="R34" s="1"/>
  <c r="D34"/>
  <c r="L34" s="1"/>
  <c r="C34"/>
  <c r="G33"/>
  <c r="T33" s="1"/>
  <c r="F33"/>
  <c r="E33"/>
  <c r="R33" s="1"/>
  <c r="D33"/>
  <c r="L33" s="1"/>
  <c r="C33"/>
  <c r="W32"/>
  <c r="N32"/>
  <c r="G32"/>
  <c r="F32"/>
  <c r="S32" s="1"/>
  <c r="E32"/>
  <c r="M32" s="1"/>
  <c r="V32" s="1"/>
  <c r="D32"/>
  <c r="Q32" s="1"/>
  <c r="C32"/>
  <c r="M31"/>
  <c r="V31" s="1"/>
  <c r="G31"/>
  <c r="T31" s="1"/>
  <c r="F31"/>
  <c r="N31" s="1"/>
  <c r="W31" s="1"/>
  <c r="E31"/>
  <c r="R31" s="1"/>
  <c r="D31"/>
  <c r="L31" s="1"/>
  <c r="C31"/>
  <c r="G30"/>
  <c r="T30" s="1"/>
  <c r="F30"/>
  <c r="S30" s="1"/>
  <c r="E30"/>
  <c r="R30" s="1"/>
  <c r="D30"/>
  <c r="Q30" s="1"/>
  <c r="C30"/>
  <c r="G29"/>
  <c r="O29" s="1"/>
  <c r="X29" s="1"/>
  <c r="F29"/>
  <c r="S29" s="1"/>
  <c r="E29"/>
  <c r="R29" s="1"/>
  <c r="D29"/>
  <c r="Q29" s="1"/>
  <c r="C29"/>
  <c r="S28"/>
  <c r="G28"/>
  <c r="T28" s="1"/>
  <c r="F28"/>
  <c r="N28" s="1"/>
  <c r="W28" s="1"/>
  <c r="E28"/>
  <c r="R28" s="1"/>
  <c r="D28"/>
  <c r="Q28" s="1"/>
  <c r="C28"/>
  <c r="M27"/>
  <c r="V27" s="1"/>
  <c r="G27"/>
  <c r="T27" s="1"/>
  <c r="F27"/>
  <c r="S27" s="1"/>
  <c r="E27"/>
  <c r="R27" s="1"/>
  <c r="D27"/>
  <c r="Q27" s="1"/>
  <c r="C27"/>
  <c r="G26"/>
  <c r="T26" s="1"/>
  <c r="F26"/>
  <c r="S26" s="1"/>
  <c r="E26"/>
  <c r="R26" s="1"/>
  <c r="D26"/>
  <c r="L26" s="1"/>
  <c r="C26"/>
  <c r="G25"/>
  <c r="O25" s="1"/>
  <c r="X25" s="1"/>
  <c r="F25"/>
  <c r="S25" s="1"/>
  <c r="E25"/>
  <c r="R25" s="1"/>
  <c r="D25"/>
  <c r="Q25" s="1"/>
  <c r="C25"/>
  <c r="G24"/>
  <c r="T24" s="1"/>
  <c r="F24"/>
  <c r="N24" s="1"/>
  <c r="W24" s="1"/>
  <c r="E24"/>
  <c r="R24" s="1"/>
  <c r="D24"/>
  <c r="Q24" s="1"/>
  <c r="C24"/>
  <c r="M23"/>
  <c r="V23" s="1"/>
  <c r="G23"/>
  <c r="T23" s="1"/>
  <c r="F23"/>
  <c r="S23" s="1"/>
  <c r="E23"/>
  <c r="R23" s="1"/>
  <c r="D23"/>
  <c r="Q23" s="1"/>
  <c r="C23"/>
  <c r="G22"/>
  <c r="T22" s="1"/>
  <c r="F22"/>
  <c r="S22" s="1"/>
  <c r="E22"/>
  <c r="R22" s="1"/>
  <c r="D22"/>
  <c r="Q22" s="1"/>
  <c r="C22"/>
  <c r="G21"/>
  <c r="O21" s="1"/>
  <c r="X21" s="1"/>
  <c r="F21"/>
  <c r="S21" s="1"/>
  <c r="E21"/>
  <c r="R21" s="1"/>
  <c r="D21"/>
  <c r="Q21" s="1"/>
  <c r="C21"/>
  <c r="S20"/>
  <c r="G20"/>
  <c r="T20" s="1"/>
  <c r="F20"/>
  <c r="N20" s="1"/>
  <c r="W20" s="1"/>
  <c r="E20"/>
  <c r="R20" s="1"/>
  <c r="D20"/>
  <c r="Q20" s="1"/>
  <c r="C20"/>
  <c r="M19"/>
  <c r="V19" s="1"/>
  <c r="G19"/>
  <c r="T19" s="1"/>
  <c r="F19"/>
  <c r="S19" s="1"/>
  <c r="E19"/>
  <c r="R19" s="1"/>
  <c r="D19"/>
  <c r="Q19" s="1"/>
  <c r="C19"/>
  <c r="G18"/>
  <c r="T18" s="1"/>
  <c r="F18"/>
  <c r="S18" s="1"/>
  <c r="E18"/>
  <c r="R18" s="1"/>
  <c r="D18"/>
  <c r="L18" s="1"/>
  <c r="C18"/>
  <c r="G17"/>
  <c r="T17" s="1"/>
  <c r="F17"/>
  <c r="S17" s="1"/>
  <c r="E17"/>
  <c r="R17" s="1"/>
  <c r="D17"/>
  <c r="Q17" s="1"/>
  <c r="C17"/>
  <c r="G16"/>
  <c r="T16" s="1"/>
  <c r="F16"/>
  <c r="N16" s="1"/>
  <c r="W16" s="1"/>
  <c r="E16"/>
  <c r="R16" s="1"/>
  <c r="D16"/>
  <c r="Q16" s="1"/>
  <c r="C16"/>
  <c r="M15"/>
  <c r="V15" s="1"/>
  <c r="G15"/>
  <c r="T15" s="1"/>
  <c r="F15"/>
  <c r="S15" s="1"/>
  <c r="E15"/>
  <c r="D15"/>
  <c r="Q15" s="1"/>
  <c r="C15"/>
  <c r="G14"/>
  <c r="T14" s="1"/>
  <c r="F14"/>
  <c r="S14" s="1"/>
  <c r="E14"/>
  <c r="R14" s="1"/>
  <c r="D14"/>
  <c r="Q14" s="1"/>
  <c r="C14"/>
  <c r="G13"/>
  <c r="O13" s="1"/>
  <c r="X13" s="1"/>
  <c r="F13"/>
  <c r="S13" s="1"/>
  <c r="E13"/>
  <c r="R13" s="1"/>
  <c r="D13"/>
  <c r="Q13" s="1"/>
  <c r="C13"/>
  <c r="S12"/>
  <c r="G12"/>
  <c r="T12" s="1"/>
  <c r="F12"/>
  <c r="N12" s="1"/>
  <c r="W12" s="1"/>
  <c r="E12"/>
  <c r="R12" s="1"/>
  <c r="D12"/>
  <c r="Q12" s="1"/>
  <c r="C12"/>
  <c r="M11"/>
  <c r="V11" s="1"/>
  <c r="G11"/>
  <c r="T11" s="1"/>
  <c r="F11"/>
  <c r="S11" s="1"/>
  <c r="E11"/>
  <c r="R11" s="1"/>
  <c r="D11"/>
  <c r="Q11" s="1"/>
  <c r="C11"/>
  <c r="G10"/>
  <c r="T10" s="1"/>
  <c r="F10"/>
  <c r="S10" s="1"/>
  <c r="E10"/>
  <c r="D10"/>
  <c r="L10" s="1"/>
  <c r="C10"/>
  <c r="G9"/>
  <c r="T9" s="1"/>
  <c r="F9"/>
  <c r="S9" s="1"/>
  <c r="E9"/>
  <c r="R9" s="1"/>
  <c r="D9"/>
  <c r="L9" s="1"/>
  <c r="C9"/>
  <c r="C8" s="1"/>
  <c r="P8"/>
  <c r="K8"/>
  <c r="J8"/>
  <c r="I8"/>
  <c r="H8"/>
  <c r="Q35" l="1"/>
  <c r="Q79"/>
  <c r="Q34"/>
  <c r="Q46"/>
  <c r="O74"/>
  <c r="X74" s="1"/>
  <c r="S75"/>
  <c r="T90"/>
  <c r="G8"/>
  <c r="Q10"/>
  <c r="T13"/>
  <c r="E8"/>
  <c r="Q18"/>
  <c r="T21"/>
  <c r="Q26"/>
  <c r="T29"/>
  <c r="Q31"/>
  <c r="R32"/>
  <c r="O33"/>
  <c r="X33" s="1"/>
  <c r="T34"/>
  <c r="R38"/>
  <c r="N44"/>
  <c r="W44" s="1"/>
  <c r="M45"/>
  <c r="V45" s="1"/>
  <c r="S52"/>
  <c r="M55"/>
  <c r="V55" s="1"/>
  <c r="Q62"/>
  <c r="T65"/>
  <c r="Q67"/>
  <c r="N71"/>
  <c r="W71" s="1"/>
  <c r="O72"/>
  <c r="X72" s="1"/>
  <c r="M80"/>
  <c r="V80" s="1"/>
  <c r="Q83"/>
  <c r="S85"/>
  <c r="N89"/>
  <c r="W89" s="1"/>
  <c r="R43"/>
  <c r="R51"/>
  <c r="S37"/>
  <c r="Q38"/>
  <c r="O68"/>
  <c r="X68" s="1"/>
  <c r="S69"/>
  <c r="Q73"/>
  <c r="Q87"/>
  <c r="S16"/>
  <c r="S24"/>
  <c r="S31"/>
  <c r="N36"/>
  <c r="W36" s="1"/>
  <c r="T45"/>
  <c r="S48"/>
  <c r="O57"/>
  <c r="X57" s="1"/>
  <c r="Q71"/>
  <c r="M88"/>
  <c r="V88" s="1"/>
  <c r="Q91"/>
  <c r="G8" i="19"/>
  <c r="U18" i="20"/>
  <c r="U26"/>
  <c r="U9"/>
  <c r="U10"/>
  <c r="U44"/>
  <c r="D8"/>
  <c r="Q9"/>
  <c r="R15"/>
  <c r="L22"/>
  <c r="M9"/>
  <c r="T25"/>
  <c r="F8"/>
  <c r="N9"/>
  <c r="R10"/>
  <c r="M10"/>
  <c r="V10" s="1"/>
  <c r="N10"/>
  <c r="W10" s="1"/>
  <c r="S33"/>
  <c r="N33"/>
  <c r="W33" s="1"/>
  <c r="R36"/>
  <c r="M36"/>
  <c r="V36" s="1"/>
  <c r="T38"/>
  <c r="O38"/>
  <c r="X38" s="1"/>
  <c r="S40"/>
  <c r="O9"/>
  <c r="U31"/>
  <c r="U35"/>
  <c r="U38"/>
  <c r="O17"/>
  <c r="X17" s="1"/>
  <c r="L30"/>
  <c r="T32"/>
  <c r="O32"/>
  <c r="X32" s="1"/>
  <c r="R47"/>
  <c r="M47"/>
  <c r="V47" s="1"/>
  <c r="L37"/>
  <c r="S39"/>
  <c r="N39"/>
  <c r="W39" s="1"/>
  <c r="L14"/>
  <c r="U33"/>
  <c r="U34"/>
  <c r="U41"/>
  <c r="T41"/>
  <c r="O10"/>
  <c r="X10" s="1"/>
  <c r="L11"/>
  <c r="M12"/>
  <c r="V12" s="1"/>
  <c r="N13"/>
  <c r="W13" s="1"/>
  <c r="O14"/>
  <c r="X14" s="1"/>
  <c r="L15"/>
  <c r="M16"/>
  <c r="V16" s="1"/>
  <c r="N17"/>
  <c r="W17" s="1"/>
  <c r="O18"/>
  <c r="X18" s="1"/>
  <c r="L19"/>
  <c r="M20"/>
  <c r="V20" s="1"/>
  <c r="N21"/>
  <c r="W21" s="1"/>
  <c r="O22"/>
  <c r="X22" s="1"/>
  <c r="L23"/>
  <c r="M24"/>
  <c r="V24" s="1"/>
  <c r="N25"/>
  <c r="W25" s="1"/>
  <c r="O26"/>
  <c r="X26" s="1"/>
  <c r="L27"/>
  <c r="M28"/>
  <c r="V28" s="1"/>
  <c r="N29"/>
  <c r="W29" s="1"/>
  <c r="O30"/>
  <c r="X30" s="1"/>
  <c r="O40"/>
  <c r="X40" s="1"/>
  <c r="Q41"/>
  <c r="R42"/>
  <c r="L50"/>
  <c r="L54"/>
  <c r="L58"/>
  <c r="T61"/>
  <c r="O61"/>
  <c r="X61" s="1"/>
  <c r="U67"/>
  <c r="N11"/>
  <c r="W11" s="1"/>
  <c r="O12"/>
  <c r="X12" s="1"/>
  <c r="L13"/>
  <c r="M14"/>
  <c r="V14" s="1"/>
  <c r="N15"/>
  <c r="W15" s="1"/>
  <c r="O16"/>
  <c r="X16" s="1"/>
  <c r="L17"/>
  <c r="M18"/>
  <c r="V18" s="1"/>
  <c r="N19"/>
  <c r="W19" s="1"/>
  <c r="O20"/>
  <c r="X20" s="1"/>
  <c r="L21"/>
  <c r="M22"/>
  <c r="V22" s="1"/>
  <c r="N23"/>
  <c r="W23" s="1"/>
  <c r="O24"/>
  <c r="X24" s="1"/>
  <c r="L25"/>
  <c r="M26"/>
  <c r="V26" s="1"/>
  <c r="N27"/>
  <c r="W27" s="1"/>
  <c r="O28"/>
  <c r="X28" s="1"/>
  <c r="L29"/>
  <c r="M30"/>
  <c r="V30" s="1"/>
  <c r="Q33"/>
  <c r="R35"/>
  <c r="L42"/>
  <c r="N43"/>
  <c r="W43" s="1"/>
  <c r="S43"/>
  <c r="L48"/>
  <c r="L52"/>
  <c r="L56"/>
  <c r="L60"/>
  <c r="U75"/>
  <c r="O11"/>
  <c r="X11" s="1"/>
  <c r="L12"/>
  <c r="M13"/>
  <c r="V13" s="1"/>
  <c r="N14"/>
  <c r="W14" s="1"/>
  <c r="O15"/>
  <c r="X15" s="1"/>
  <c r="L16"/>
  <c r="M17"/>
  <c r="V17" s="1"/>
  <c r="N18"/>
  <c r="W18" s="1"/>
  <c r="O19"/>
  <c r="X19" s="1"/>
  <c r="L20"/>
  <c r="M21"/>
  <c r="V21" s="1"/>
  <c r="N22"/>
  <c r="W22" s="1"/>
  <c r="O23"/>
  <c r="X23" s="1"/>
  <c r="L24"/>
  <c r="M25"/>
  <c r="V25" s="1"/>
  <c r="N26"/>
  <c r="W26" s="1"/>
  <c r="O27"/>
  <c r="X27" s="1"/>
  <c r="L28"/>
  <c r="M29"/>
  <c r="V29" s="1"/>
  <c r="N30"/>
  <c r="W30" s="1"/>
  <c r="U46"/>
  <c r="U62"/>
  <c r="U71"/>
  <c r="L45"/>
  <c r="N46"/>
  <c r="AC46" s="1"/>
  <c r="AH46" s="1"/>
  <c r="T49"/>
  <c r="T51"/>
  <c r="T53"/>
  <c r="T55"/>
  <c r="S56"/>
  <c r="S58"/>
  <c r="S60"/>
  <c r="S66"/>
  <c r="N66"/>
  <c r="W66" s="1"/>
  <c r="R68"/>
  <c r="M68"/>
  <c r="V68" s="1"/>
  <c r="R72"/>
  <c r="M72"/>
  <c r="V72" s="1"/>
  <c r="R76"/>
  <c r="M76"/>
  <c r="V76" s="1"/>
  <c r="O31"/>
  <c r="X31" s="1"/>
  <c r="L32"/>
  <c r="M33"/>
  <c r="V33" s="1"/>
  <c r="N34"/>
  <c r="W34" s="1"/>
  <c r="O35"/>
  <c r="X35" s="1"/>
  <c r="L36"/>
  <c r="M37"/>
  <c r="V37" s="1"/>
  <c r="N38"/>
  <c r="W38" s="1"/>
  <c r="O39"/>
  <c r="X39" s="1"/>
  <c r="L40"/>
  <c r="M41"/>
  <c r="V41" s="1"/>
  <c r="Q44"/>
  <c r="R46"/>
  <c r="R70"/>
  <c r="M70"/>
  <c r="V70" s="1"/>
  <c r="R74"/>
  <c r="M74"/>
  <c r="V74" s="1"/>
  <c r="L39"/>
  <c r="M40"/>
  <c r="V40" s="1"/>
  <c r="N41"/>
  <c r="W41" s="1"/>
  <c r="T42"/>
  <c r="O42"/>
  <c r="X42" s="1"/>
  <c r="AC69"/>
  <c r="AH69" s="1"/>
  <c r="U69"/>
  <c r="Z73"/>
  <c r="AA73"/>
  <c r="AF73" s="1"/>
  <c r="U73"/>
  <c r="L43"/>
  <c r="M44"/>
  <c r="V44" s="1"/>
  <c r="N45"/>
  <c r="W45" s="1"/>
  <c r="O46"/>
  <c r="X46" s="1"/>
  <c r="L47"/>
  <c r="M48"/>
  <c r="V48" s="1"/>
  <c r="N49"/>
  <c r="W49" s="1"/>
  <c r="O50"/>
  <c r="X50" s="1"/>
  <c r="L51"/>
  <c r="M52"/>
  <c r="V52" s="1"/>
  <c r="N53"/>
  <c r="W53" s="1"/>
  <c r="O54"/>
  <c r="X54" s="1"/>
  <c r="L55"/>
  <c r="M56"/>
  <c r="V56" s="1"/>
  <c r="N57"/>
  <c r="W57" s="1"/>
  <c r="O58"/>
  <c r="X58" s="1"/>
  <c r="L59"/>
  <c r="M60"/>
  <c r="V60" s="1"/>
  <c r="N61"/>
  <c r="W61" s="1"/>
  <c r="O62"/>
  <c r="X62" s="1"/>
  <c r="L63"/>
  <c r="M64"/>
  <c r="V64" s="1"/>
  <c r="N65"/>
  <c r="W65" s="1"/>
  <c r="U79"/>
  <c r="U83"/>
  <c r="O48"/>
  <c r="X48" s="1"/>
  <c r="L49"/>
  <c r="M50"/>
  <c r="V50" s="1"/>
  <c r="N51"/>
  <c r="W51" s="1"/>
  <c r="O52"/>
  <c r="X52" s="1"/>
  <c r="L53"/>
  <c r="M54"/>
  <c r="V54" s="1"/>
  <c r="N55"/>
  <c r="W55" s="1"/>
  <c r="O56"/>
  <c r="X56" s="1"/>
  <c r="L57"/>
  <c r="M58"/>
  <c r="V58" s="1"/>
  <c r="N59"/>
  <c r="W59" s="1"/>
  <c r="O60"/>
  <c r="X60" s="1"/>
  <c r="L61"/>
  <c r="M62"/>
  <c r="V62" s="1"/>
  <c r="N63"/>
  <c r="W63" s="1"/>
  <c r="O64"/>
  <c r="X64" s="1"/>
  <c r="L65"/>
  <c r="U87"/>
  <c r="U91"/>
  <c r="M61"/>
  <c r="V61" s="1"/>
  <c r="N62"/>
  <c r="W62" s="1"/>
  <c r="O63"/>
  <c r="X63" s="1"/>
  <c r="L64"/>
  <c r="M65"/>
  <c r="V65" s="1"/>
  <c r="T86"/>
  <c r="O86"/>
  <c r="X86" s="1"/>
  <c r="O67"/>
  <c r="X67" s="1"/>
  <c r="L68"/>
  <c r="M69"/>
  <c r="V69" s="1"/>
  <c r="N70"/>
  <c r="W70" s="1"/>
  <c r="O71"/>
  <c r="X71" s="1"/>
  <c r="L72"/>
  <c r="M73"/>
  <c r="V73" s="1"/>
  <c r="N74"/>
  <c r="W74" s="1"/>
  <c r="O75"/>
  <c r="X75" s="1"/>
  <c r="L76"/>
  <c r="S77"/>
  <c r="L66"/>
  <c r="M67"/>
  <c r="V67" s="1"/>
  <c r="N68"/>
  <c r="W68" s="1"/>
  <c r="O69"/>
  <c r="X69" s="1"/>
  <c r="L70"/>
  <c r="M71"/>
  <c r="V71" s="1"/>
  <c r="N72"/>
  <c r="W72" s="1"/>
  <c r="O73"/>
  <c r="X73" s="1"/>
  <c r="L74"/>
  <c r="M75"/>
  <c r="V75" s="1"/>
  <c r="N76"/>
  <c r="W76" s="1"/>
  <c r="L77"/>
  <c r="M78"/>
  <c r="V78" s="1"/>
  <c r="N79"/>
  <c r="W79" s="1"/>
  <c r="O80"/>
  <c r="X80" s="1"/>
  <c r="L81"/>
  <c r="M82"/>
  <c r="V82" s="1"/>
  <c r="N83"/>
  <c r="W83" s="1"/>
  <c r="O84"/>
  <c r="X84" s="1"/>
  <c r="L85"/>
  <c r="M86"/>
  <c r="V86" s="1"/>
  <c r="N87"/>
  <c r="W87" s="1"/>
  <c r="O88"/>
  <c r="X88" s="1"/>
  <c r="L89"/>
  <c r="M90"/>
  <c r="V90" s="1"/>
  <c r="N91"/>
  <c r="W91" s="1"/>
  <c r="O79"/>
  <c r="X79" s="1"/>
  <c r="L80"/>
  <c r="M81"/>
  <c r="V81" s="1"/>
  <c r="N82"/>
  <c r="W82" s="1"/>
  <c r="O83"/>
  <c r="X83" s="1"/>
  <c r="L84"/>
  <c r="M85"/>
  <c r="V85" s="1"/>
  <c r="N86"/>
  <c r="W86" s="1"/>
  <c r="O87"/>
  <c r="X87" s="1"/>
  <c r="L88"/>
  <c r="M89"/>
  <c r="V89" s="1"/>
  <c r="N90"/>
  <c r="W90" s="1"/>
  <c r="O91"/>
  <c r="X91" s="1"/>
  <c r="O77"/>
  <c r="X77" s="1"/>
  <c r="L78"/>
  <c r="M79"/>
  <c r="V79" s="1"/>
  <c r="N80"/>
  <c r="W80" s="1"/>
  <c r="O81"/>
  <c r="X81" s="1"/>
  <c r="L82"/>
  <c r="M83"/>
  <c r="V83" s="1"/>
  <c r="N84"/>
  <c r="W84" s="1"/>
  <c r="O85"/>
  <c r="X85" s="1"/>
  <c r="L86"/>
  <c r="M87"/>
  <c r="V87" s="1"/>
  <c r="N88"/>
  <c r="W88" s="1"/>
  <c r="O89"/>
  <c r="X89" s="1"/>
  <c r="L90"/>
  <c r="M91"/>
  <c r="V91" s="1"/>
  <c r="F8" i="19"/>
  <c r="E8"/>
  <c r="D8"/>
  <c r="AE8" i="13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AA2"/>
  <c r="Z2"/>
  <c r="O2"/>
  <c r="N2"/>
  <c r="M2"/>
  <c r="L2"/>
  <c r="AC83" i="20" l="1"/>
  <c r="AH83" s="1"/>
  <c r="AA44"/>
  <c r="AF44" s="1"/>
  <c r="AB26"/>
  <c r="AG26" s="1"/>
  <c r="AA69"/>
  <c r="AF69" s="1"/>
  <c r="T8"/>
  <c r="AC79"/>
  <c r="AH79" s="1"/>
  <c r="AC87"/>
  <c r="AH87" s="1"/>
  <c r="AB73"/>
  <c r="AG73" s="1"/>
  <c r="Z69"/>
  <c r="AB67"/>
  <c r="AG67" s="1"/>
  <c r="AB33"/>
  <c r="AG33" s="1"/>
  <c r="Z35"/>
  <c r="R8"/>
  <c r="AB9"/>
  <c r="Z87"/>
  <c r="AE87" s="1"/>
  <c r="AD87" s="1"/>
  <c r="AC91"/>
  <c r="AH91" s="1"/>
  <c r="Z79"/>
  <c r="AB71"/>
  <c r="AG71" s="1"/>
  <c r="AC75"/>
  <c r="AH75" s="1"/>
  <c r="Z33"/>
  <c r="S8"/>
  <c r="C8" i="19"/>
  <c r="AG9" i="20"/>
  <c r="AC82"/>
  <c r="AH82" s="1"/>
  <c r="U82"/>
  <c r="AA82"/>
  <c r="AF82" s="1"/>
  <c r="Z82"/>
  <c r="AB82"/>
  <c r="AG82" s="1"/>
  <c r="AC74"/>
  <c r="AH74" s="1"/>
  <c r="U74"/>
  <c r="AA74"/>
  <c r="AF74" s="1"/>
  <c r="AB74"/>
  <c r="AG74" s="1"/>
  <c r="Z74"/>
  <c r="AA45"/>
  <c r="AF45" s="1"/>
  <c r="AB45"/>
  <c r="AG45" s="1"/>
  <c r="Z45"/>
  <c r="U45"/>
  <c r="AC45"/>
  <c r="AH45" s="1"/>
  <c r="Z46"/>
  <c r="AA34"/>
  <c r="AF34" s="1"/>
  <c r="AE35"/>
  <c r="X9"/>
  <c r="X8" s="1"/>
  <c r="O8"/>
  <c r="AA10"/>
  <c r="AF10" s="1"/>
  <c r="Z10"/>
  <c r="Z9"/>
  <c r="AA9"/>
  <c r="AA88"/>
  <c r="AF88" s="1"/>
  <c r="AC88"/>
  <c r="AH88" s="1"/>
  <c r="U88"/>
  <c r="AB88"/>
  <c r="AG88" s="1"/>
  <c r="Z88"/>
  <c r="AA84"/>
  <c r="AF84" s="1"/>
  <c r="AC84"/>
  <c r="AH84" s="1"/>
  <c r="U84"/>
  <c r="AB84"/>
  <c r="AG84" s="1"/>
  <c r="Z84"/>
  <c r="AA80"/>
  <c r="AF80" s="1"/>
  <c r="AC80"/>
  <c r="AH80" s="1"/>
  <c r="U80"/>
  <c r="AB80"/>
  <c r="AG80" s="1"/>
  <c r="Z80"/>
  <c r="AB89"/>
  <c r="AG89" s="1"/>
  <c r="Z89"/>
  <c r="AC89"/>
  <c r="AH89" s="1"/>
  <c r="U89"/>
  <c r="AA89"/>
  <c r="AF89" s="1"/>
  <c r="AB85"/>
  <c r="AG85" s="1"/>
  <c r="Z85"/>
  <c r="AC85"/>
  <c r="AH85" s="1"/>
  <c r="U85"/>
  <c r="AA85"/>
  <c r="AF85" s="1"/>
  <c r="AB81"/>
  <c r="AG81" s="1"/>
  <c r="Z81"/>
  <c r="AC81"/>
  <c r="AH81" s="1"/>
  <c r="U81"/>
  <c r="AA81"/>
  <c r="AF81" s="1"/>
  <c r="AB77"/>
  <c r="AG77" s="1"/>
  <c r="AC77"/>
  <c r="AH77" s="1"/>
  <c r="U77"/>
  <c r="Z77"/>
  <c r="AA77"/>
  <c r="AF77" s="1"/>
  <c r="AA91"/>
  <c r="AF91" s="1"/>
  <c r="AB65"/>
  <c r="AG65" s="1"/>
  <c r="Z65"/>
  <c r="U65"/>
  <c r="AA65"/>
  <c r="AF65" s="1"/>
  <c r="AC65"/>
  <c r="AH65" s="1"/>
  <c r="Z61"/>
  <c r="AC61"/>
  <c r="AH61" s="1"/>
  <c r="U61"/>
  <c r="AA61"/>
  <c r="AF61" s="1"/>
  <c r="AB61"/>
  <c r="AG61" s="1"/>
  <c r="AC57"/>
  <c r="AH57" s="1"/>
  <c r="U57"/>
  <c r="AA57"/>
  <c r="AF57" s="1"/>
  <c r="Z57"/>
  <c r="AB57"/>
  <c r="AG57" s="1"/>
  <c r="AC53"/>
  <c r="AH53" s="1"/>
  <c r="U53"/>
  <c r="AA53"/>
  <c r="AF53" s="1"/>
  <c r="Z53"/>
  <c r="AB53"/>
  <c r="AG53" s="1"/>
  <c r="AC49"/>
  <c r="AH49" s="1"/>
  <c r="U49"/>
  <c r="AA49"/>
  <c r="AF49" s="1"/>
  <c r="Z49"/>
  <c r="AB49"/>
  <c r="AG49" s="1"/>
  <c r="AA83"/>
  <c r="AF83" s="1"/>
  <c r="AC73"/>
  <c r="AH73" s="1"/>
  <c r="AB69"/>
  <c r="AG69" s="1"/>
  <c r="Z71"/>
  <c r="Z62"/>
  <c r="AC28"/>
  <c r="AH28" s="1"/>
  <c r="U28"/>
  <c r="AB28"/>
  <c r="AG28" s="1"/>
  <c r="Z28"/>
  <c r="AA28"/>
  <c r="AF28" s="1"/>
  <c r="AC24"/>
  <c r="AH24" s="1"/>
  <c r="U24"/>
  <c r="AB24"/>
  <c r="AG24" s="1"/>
  <c r="Z24"/>
  <c r="AA24"/>
  <c r="AF24" s="1"/>
  <c r="AC20"/>
  <c r="AH20" s="1"/>
  <c r="U20"/>
  <c r="AB20"/>
  <c r="AG20" s="1"/>
  <c r="Z20"/>
  <c r="AA20"/>
  <c r="AF20" s="1"/>
  <c r="AC16"/>
  <c r="AH16" s="1"/>
  <c r="U16"/>
  <c r="AB16"/>
  <c r="AG16" s="1"/>
  <c r="Z16"/>
  <c r="AA16"/>
  <c r="AF16" s="1"/>
  <c r="AC12"/>
  <c r="AH12" s="1"/>
  <c r="U12"/>
  <c r="AB12"/>
  <c r="AG12" s="1"/>
  <c r="Z12"/>
  <c r="AA12"/>
  <c r="AF12" s="1"/>
  <c r="AA75"/>
  <c r="AF75" s="1"/>
  <c r="AB56"/>
  <c r="AG56" s="1"/>
  <c r="Z56"/>
  <c r="AA56"/>
  <c r="AF56" s="1"/>
  <c r="U56"/>
  <c r="AC56"/>
  <c r="AH56" s="1"/>
  <c r="Z67"/>
  <c r="Z54"/>
  <c r="AB54"/>
  <c r="AG54" s="1"/>
  <c r="AA54"/>
  <c r="AF54" s="1"/>
  <c r="AC54"/>
  <c r="AH54" s="1"/>
  <c r="U54"/>
  <c r="AB27"/>
  <c r="AG27" s="1"/>
  <c r="AA27"/>
  <c r="AF27" s="1"/>
  <c r="AC27"/>
  <c r="AH27" s="1"/>
  <c r="U27"/>
  <c r="Z27"/>
  <c r="AB23"/>
  <c r="AG23" s="1"/>
  <c r="AA23"/>
  <c r="AF23" s="1"/>
  <c r="AC23"/>
  <c r="AH23" s="1"/>
  <c r="U23"/>
  <c r="Z23"/>
  <c r="AB19"/>
  <c r="AG19" s="1"/>
  <c r="AA19"/>
  <c r="AF19" s="1"/>
  <c r="AC19"/>
  <c r="AH19" s="1"/>
  <c r="U19"/>
  <c r="Z19"/>
  <c r="AB15"/>
  <c r="AG15" s="1"/>
  <c r="AA15"/>
  <c r="AF15" s="1"/>
  <c r="AC15"/>
  <c r="AH15" s="1"/>
  <c r="U15"/>
  <c r="Z15"/>
  <c r="AB11"/>
  <c r="AG11" s="1"/>
  <c r="AA11"/>
  <c r="AF11" s="1"/>
  <c r="AC11"/>
  <c r="AH11" s="1"/>
  <c r="U11"/>
  <c r="Z11"/>
  <c r="AC41"/>
  <c r="AH41" s="1"/>
  <c r="Z37"/>
  <c r="AA37"/>
  <c r="AF37" s="1"/>
  <c r="U37"/>
  <c r="AB37"/>
  <c r="AG37" s="1"/>
  <c r="AC37"/>
  <c r="AH37" s="1"/>
  <c r="AC33"/>
  <c r="AH33" s="1"/>
  <c r="AA30"/>
  <c r="AF30" s="1"/>
  <c r="Z30"/>
  <c r="AB30"/>
  <c r="AG30" s="1"/>
  <c r="AC30"/>
  <c r="AH30" s="1"/>
  <c r="U30"/>
  <c r="AC38"/>
  <c r="AH38" s="1"/>
  <c r="AC35"/>
  <c r="AH35" s="1"/>
  <c r="Z31"/>
  <c r="Q8"/>
  <c r="AB44"/>
  <c r="AG44" s="1"/>
  <c r="AA33"/>
  <c r="AF33" s="1"/>
  <c r="Z26"/>
  <c r="AB18"/>
  <c r="AG18" s="1"/>
  <c r="AC90"/>
  <c r="AH90" s="1"/>
  <c r="U90"/>
  <c r="AA90"/>
  <c r="AF90" s="1"/>
  <c r="Z90"/>
  <c r="AB90"/>
  <c r="AG90" s="1"/>
  <c r="AE79"/>
  <c r="Z58"/>
  <c r="AB58"/>
  <c r="AG58" s="1"/>
  <c r="AA58"/>
  <c r="AF58" s="1"/>
  <c r="AC58"/>
  <c r="AH58" s="1"/>
  <c r="U58"/>
  <c r="AC34"/>
  <c r="AH34" s="1"/>
  <c r="AB76"/>
  <c r="AG76" s="1"/>
  <c r="AA76"/>
  <c r="AF76" s="1"/>
  <c r="U76"/>
  <c r="AC76"/>
  <c r="AH76" s="1"/>
  <c r="Z76"/>
  <c r="AA72"/>
  <c r="AF72" s="1"/>
  <c r="AC72"/>
  <c r="AH72" s="1"/>
  <c r="U72"/>
  <c r="AB72"/>
  <c r="AG72" s="1"/>
  <c r="Z72"/>
  <c r="AA68"/>
  <c r="AF68" s="1"/>
  <c r="AC68"/>
  <c r="AH68" s="1"/>
  <c r="U68"/>
  <c r="AB68"/>
  <c r="AG68" s="1"/>
  <c r="Z68"/>
  <c r="AA87"/>
  <c r="AF87" s="1"/>
  <c r="AB83"/>
  <c r="AG83" s="1"/>
  <c r="AA79"/>
  <c r="AF79" s="1"/>
  <c r="AC39"/>
  <c r="AH39" s="1"/>
  <c r="U39"/>
  <c r="AB39"/>
  <c r="AG39" s="1"/>
  <c r="AA39"/>
  <c r="AF39" s="1"/>
  <c r="Z39"/>
  <c r="Z40"/>
  <c r="AC40"/>
  <c r="AH40" s="1"/>
  <c r="U40"/>
  <c r="AB40"/>
  <c r="AG40" s="1"/>
  <c r="AA40"/>
  <c r="AF40" s="1"/>
  <c r="AC36"/>
  <c r="AH36" s="1"/>
  <c r="U36"/>
  <c r="AB36"/>
  <c r="AG36" s="1"/>
  <c r="AA36"/>
  <c r="AF36" s="1"/>
  <c r="Z36"/>
  <c r="AC32"/>
  <c r="AH32" s="1"/>
  <c r="U32"/>
  <c r="Z32"/>
  <c r="AA32"/>
  <c r="AF32" s="1"/>
  <c r="AB32"/>
  <c r="AG32" s="1"/>
  <c r="AC71"/>
  <c r="AH71" s="1"/>
  <c r="AC62"/>
  <c r="AH62" s="1"/>
  <c r="AA62"/>
  <c r="AF62" s="1"/>
  <c r="AB46"/>
  <c r="AG46" s="1"/>
  <c r="AB75"/>
  <c r="AG75" s="1"/>
  <c r="AB52"/>
  <c r="AG52" s="1"/>
  <c r="Z52"/>
  <c r="AA52"/>
  <c r="AF52" s="1"/>
  <c r="U52"/>
  <c r="AC52"/>
  <c r="AH52" s="1"/>
  <c r="AB42"/>
  <c r="AG42" s="1"/>
  <c r="AA42"/>
  <c r="AF42" s="1"/>
  <c r="Z42"/>
  <c r="U42"/>
  <c r="AC42"/>
  <c r="AH42" s="1"/>
  <c r="Z29"/>
  <c r="AC29"/>
  <c r="AH29" s="1"/>
  <c r="U29"/>
  <c r="AA29"/>
  <c r="AF29" s="1"/>
  <c r="AB29"/>
  <c r="AG29" s="1"/>
  <c r="Z25"/>
  <c r="AC25"/>
  <c r="AH25" s="1"/>
  <c r="U25"/>
  <c r="AA25"/>
  <c r="AF25" s="1"/>
  <c r="AB25"/>
  <c r="AG25" s="1"/>
  <c r="Z21"/>
  <c r="AC21"/>
  <c r="AH21" s="1"/>
  <c r="U21"/>
  <c r="AA21"/>
  <c r="AF21" s="1"/>
  <c r="AB21"/>
  <c r="AG21" s="1"/>
  <c r="Z17"/>
  <c r="AC17"/>
  <c r="AH17" s="1"/>
  <c r="U17"/>
  <c r="AA17"/>
  <c r="AF17" s="1"/>
  <c r="AB17"/>
  <c r="AG17" s="1"/>
  <c r="Z13"/>
  <c r="AC13"/>
  <c r="AH13" s="1"/>
  <c r="U13"/>
  <c r="AA13"/>
  <c r="AF13" s="1"/>
  <c r="AB13"/>
  <c r="AG13" s="1"/>
  <c r="AC67"/>
  <c r="AH67" s="1"/>
  <c r="Z50"/>
  <c r="AB50"/>
  <c r="AG50" s="1"/>
  <c r="AA50"/>
  <c r="AF50" s="1"/>
  <c r="AC50"/>
  <c r="AH50" s="1"/>
  <c r="U50"/>
  <c r="Z41"/>
  <c r="Z34"/>
  <c r="AA14"/>
  <c r="AF14" s="1"/>
  <c r="Z14"/>
  <c r="AB14"/>
  <c r="AG14" s="1"/>
  <c r="AC14"/>
  <c r="AH14" s="1"/>
  <c r="U14"/>
  <c r="AE33"/>
  <c r="AD33" s="1"/>
  <c r="AA38"/>
  <c r="AF38" s="1"/>
  <c r="AB35"/>
  <c r="AG35" s="1"/>
  <c r="AA31"/>
  <c r="AF31" s="1"/>
  <c r="V9"/>
  <c r="V8" s="1"/>
  <c r="M8"/>
  <c r="AC44"/>
  <c r="AH44" s="1"/>
  <c r="AC10"/>
  <c r="AH10" s="1"/>
  <c r="AB38"/>
  <c r="AG38" s="1"/>
  <c r="AC9"/>
  <c r="AB41"/>
  <c r="AG41" s="1"/>
  <c r="AC26"/>
  <c r="AH26" s="1"/>
  <c r="AA26"/>
  <c r="AF26" s="1"/>
  <c r="Z18"/>
  <c r="AC86"/>
  <c r="AH86" s="1"/>
  <c r="U86"/>
  <c r="AA86"/>
  <c r="AF86" s="1"/>
  <c r="Z86"/>
  <c r="AB86"/>
  <c r="AG86" s="1"/>
  <c r="AC78"/>
  <c r="AH78" s="1"/>
  <c r="U78"/>
  <c r="Z78"/>
  <c r="AA78"/>
  <c r="AF78" s="1"/>
  <c r="AB78"/>
  <c r="AG78" s="1"/>
  <c r="AC70"/>
  <c r="AH70" s="1"/>
  <c r="U70"/>
  <c r="AA70"/>
  <c r="AF70" s="1"/>
  <c r="AB70"/>
  <c r="AG70" s="1"/>
  <c r="Z70"/>
  <c r="AC66"/>
  <c r="AH66" s="1"/>
  <c r="U66"/>
  <c r="AB66"/>
  <c r="AG66" s="1"/>
  <c r="Z66"/>
  <c r="AA66"/>
  <c r="AF66" s="1"/>
  <c r="AE69"/>
  <c r="AB62"/>
  <c r="AG62" s="1"/>
  <c r="AC60"/>
  <c r="AH60" s="1"/>
  <c r="AB60"/>
  <c r="AG60" s="1"/>
  <c r="Z60"/>
  <c r="AA60"/>
  <c r="AF60" s="1"/>
  <c r="U60"/>
  <c r="Z38"/>
  <c r="AB91"/>
  <c r="AG91" s="1"/>
  <c r="AC64"/>
  <c r="AH64" s="1"/>
  <c r="U64"/>
  <c r="AB64"/>
  <c r="AG64" s="1"/>
  <c r="Z64"/>
  <c r="AA64"/>
  <c r="AF64" s="1"/>
  <c r="Z91"/>
  <c r="AB87"/>
  <c r="AG87" s="1"/>
  <c r="Z83"/>
  <c r="AB79"/>
  <c r="AG79" s="1"/>
  <c r="AB63"/>
  <c r="AG63" s="1"/>
  <c r="AA63"/>
  <c r="AF63" s="1"/>
  <c r="AC63"/>
  <c r="AH63" s="1"/>
  <c r="U63"/>
  <c r="Z63"/>
  <c r="AA59"/>
  <c r="AF59" s="1"/>
  <c r="AC59"/>
  <c r="AH59" s="1"/>
  <c r="U59"/>
  <c r="Z59"/>
  <c r="AB59"/>
  <c r="AG59" s="1"/>
  <c r="AA55"/>
  <c r="AF55" s="1"/>
  <c r="AC55"/>
  <c r="AH55" s="1"/>
  <c r="U55"/>
  <c r="Z55"/>
  <c r="AB55"/>
  <c r="AG55" s="1"/>
  <c r="AA51"/>
  <c r="AF51" s="1"/>
  <c r="AC51"/>
  <c r="AH51" s="1"/>
  <c r="U51"/>
  <c r="Z51"/>
  <c r="AB51"/>
  <c r="AG51" s="1"/>
  <c r="AC47"/>
  <c r="AH47" s="1"/>
  <c r="U47"/>
  <c r="AB47"/>
  <c r="AG47" s="1"/>
  <c r="AA47"/>
  <c r="AF47" s="1"/>
  <c r="Z47"/>
  <c r="AC43"/>
  <c r="AH43" s="1"/>
  <c r="U43"/>
  <c r="Z43"/>
  <c r="AA43"/>
  <c r="AF43" s="1"/>
  <c r="AB43"/>
  <c r="AG43" s="1"/>
  <c r="Y73"/>
  <c r="AE73"/>
  <c r="AD73" s="1"/>
  <c r="W46"/>
  <c r="AA46"/>
  <c r="AF46" s="1"/>
  <c r="AA71"/>
  <c r="AF71" s="1"/>
  <c r="Z75"/>
  <c r="AB48"/>
  <c r="AG48" s="1"/>
  <c r="Z48"/>
  <c r="AA48"/>
  <c r="AF48" s="1"/>
  <c r="U48"/>
  <c r="AC48"/>
  <c r="AH48" s="1"/>
  <c r="AA67"/>
  <c r="AF67" s="1"/>
  <c r="AA41"/>
  <c r="AF41" s="1"/>
  <c r="AB34"/>
  <c r="AG34" s="1"/>
  <c r="AC31"/>
  <c r="AH31" s="1"/>
  <c r="AB31"/>
  <c r="AG31" s="1"/>
  <c r="W9"/>
  <c r="W8" s="1"/>
  <c r="N8"/>
  <c r="AA22"/>
  <c r="AF22" s="1"/>
  <c r="Z22"/>
  <c r="AB22"/>
  <c r="AG22" s="1"/>
  <c r="AC22"/>
  <c r="AH22" s="1"/>
  <c r="U22"/>
  <c r="Z44"/>
  <c r="AB10"/>
  <c r="AG10" s="1"/>
  <c r="L8"/>
  <c r="AA35"/>
  <c r="AF35" s="1"/>
  <c r="AC18"/>
  <c r="AH18" s="1"/>
  <c r="AA18"/>
  <c r="AF18" s="1"/>
  <c r="U8" l="1"/>
  <c r="Y33"/>
  <c r="Y47"/>
  <c r="AE47"/>
  <c r="AD47" s="1"/>
  <c r="AE59"/>
  <c r="AD59" s="1"/>
  <c r="Y59"/>
  <c r="AE63"/>
  <c r="AD63" s="1"/>
  <c r="Y63"/>
  <c r="AE91"/>
  <c r="AD91" s="1"/>
  <c r="Y91"/>
  <c r="Y87"/>
  <c r="AE14"/>
  <c r="AD14" s="1"/>
  <c r="Y14"/>
  <c r="Y50"/>
  <c r="AE50"/>
  <c r="AD50" s="1"/>
  <c r="Y21"/>
  <c r="AE21"/>
  <c r="AD21" s="1"/>
  <c r="Y32"/>
  <c r="AE32"/>
  <c r="AD32" s="1"/>
  <c r="Y40"/>
  <c r="AE40"/>
  <c r="AD40" s="1"/>
  <c r="AE30"/>
  <c r="AD30" s="1"/>
  <c r="Y30"/>
  <c r="AE23"/>
  <c r="AD23" s="1"/>
  <c r="Y23"/>
  <c r="Y16"/>
  <c r="AE16"/>
  <c r="AD16" s="1"/>
  <c r="Y71"/>
  <c r="AE71"/>
  <c r="AD71" s="1"/>
  <c r="Y89"/>
  <c r="AE89"/>
  <c r="AD89" s="1"/>
  <c r="AE88"/>
  <c r="AD88" s="1"/>
  <c r="Y88"/>
  <c r="Y35"/>
  <c r="Y74"/>
  <c r="AE74"/>
  <c r="AD74" s="1"/>
  <c r="Y75"/>
  <c r="AE75"/>
  <c r="AD75" s="1"/>
  <c r="Y25"/>
  <c r="AE25"/>
  <c r="AD25" s="1"/>
  <c r="Y58"/>
  <c r="AE58"/>
  <c r="AD58" s="1"/>
  <c r="AE11"/>
  <c r="AD11" s="1"/>
  <c r="Y11"/>
  <c r="AE27"/>
  <c r="AD27" s="1"/>
  <c r="Y27"/>
  <c r="Y49"/>
  <c r="AE49"/>
  <c r="AD49" s="1"/>
  <c r="AE45"/>
  <c r="AD45" s="1"/>
  <c r="Y45"/>
  <c r="AE51"/>
  <c r="AD51" s="1"/>
  <c r="Y51"/>
  <c r="AE83"/>
  <c r="AD83" s="1"/>
  <c r="Y83"/>
  <c r="Y64"/>
  <c r="AE64"/>
  <c r="AD64" s="1"/>
  <c r="Y60"/>
  <c r="AE60"/>
  <c r="AD60" s="1"/>
  <c r="AD69"/>
  <c r="Y78"/>
  <c r="AE78"/>
  <c r="AD78" s="1"/>
  <c r="Y86"/>
  <c r="AE86"/>
  <c r="AD86" s="1"/>
  <c r="AE18"/>
  <c r="AD18" s="1"/>
  <c r="Y18"/>
  <c r="AH9"/>
  <c r="AH8" s="1"/>
  <c r="AC8"/>
  <c r="AE34"/>
  <c r="AD34" s="1"/>
  <c r="Y34"/>
  <c r="Y13"/>
  <c r="AE13"/>
  <c r="AD13" s="1"/>
  <c r="Y29"/>
  <c r="AE29"/>
  <c r="AD29" s="1"/>
  <c r="AE72"/>
  <c r="AD72" s="1"/>
  <c r="Y72"/>
  <c r="Y79"/>
  <c r="AE26"/>
  <c r="AD26" s="1"/>
  <c r="Y26"/>
  <c r="AE31"/>
  <c r="AD31" s="1"/>
  <c r="Y31"/>
  <c r="AE15"/>
  <c r="AD15" s="1"/>
  <c r="Y15"/>
  <c r="Y54"/>
  <c r="AE54"/>
  <c r="AD54" s="1"/>
  <c r="Y24"/>
  <c r="AE24"/>
  <c r="AD24" s="1"/>
  <c r="Y53"/>
  <c r="AE53"/>
  <c r="AD53" s="1"/>
  <c r="Y81"/>
  <c r="AE81"/>
  <c r="AD81" s="1"/>
  <c r="AE80"/>
  <c r="AD80" s="1"/>
  <c r="Y80"/>
  <c r="AE9"/>
  <c r="Y9"/>
  <c r="Z8"/>
  <c r="Y46"/>
  <c r="AE46"/>
  <c r="AD46" s="1"/>
  <c r="Y82"/>
  <c r="AE82"/>
  <c r="AD82" s="1"/>
  <c r="AG8"/>
  <c r="Y43"/>
  <c r="AE43"/>
  <c r="AD43" s="1"/>
  <c r="AE42"/>
  <c r="AD42" s="1"/>
  <c r="Y42"/>
  <c r="Y39"/>
  <c r="AE39"/>
  <c r="AD39" s="1"/>
  <c r="AE68"/>
  <c r="AD68" s="1"/>
  <c r="Y68"/>
  <c r="Y90"/>
  <c r="AE90"/>
  <c r="AD90" s="1"/>
  <c r="Y20"/>
  <c r="AE20"/>
  <c r="AD20" s="1"/>
  <c r="AF9"/>
  <c r="AF8" s="1"/>
  <c r="AA8"/>
  <c r="AE44"/>
  <c r="AD44" s="1"/>
  <c r="Y44"/>
  <c r="AE22"/>
  <c r="AD22" s="1"/>
  <c r="Y22"/>
  <c r="Y48"/>
  <c r="AE48"/>
  <c r="AD48" s="1"/>
  <c r="AE55"/>
  <c r="AD55" s="1"/>
  <c r="Y55"/>
  <c r="AE38"/>
  <c r="AD38" s="1"/>
  <c r="Y38"/>
  <c r="Y69"/>
  <c r="Y66"/>
  <c r="AE66"/>
  <c r="AD66" s="1"/>
  <c r="Y70"/>
  <c r="AE70"/>
  <c r="AD70" s="1"/>
  <c r="AE41"/>
  <c r="AD41" s="1"/>
  <c r="Y41"/>
  <c r="Y17"/>
  <c r="AE17"/>
  <c r="AD17" s="1"/>
  <c r="Y52"/>
  <c r="AE52"/>
  <c r="AD52" s="1"/>
  <c r="Y36"/>
  <c r="AE36"/>
  <c r="AD36" s="1"/>
  <c r="Y76"/>
  <c r="AE76"/>
  <c r="AD76" s="1"/>
  <c r="AD79"/>
  <c r="AE37"/>
  <c r="AD37" s="1"/>
  <c r="Y37"/>
  <c r="AE19"/>
  <c r="AD19" s="1"/>
  <c r="Y19"/>
  <c r="Y67"/>
  <c r="AE67"/>
  <c r="AD67" s="1"/>
  <c r="Y56"/>
  <c r="AE56"/>
  <c r="AD56" s="1"/>
  <c r="Y12"/>
  <c r="AE12"/>
  <c r="AD12" s="1"/>
  <c r="Y28"/>
  <c r="AE28"/>
  <c r="AD28" s="1"/>
  <c r="AE62"/>
  <c r="AD62" s="1"/>
  <c r="Y62"/>
  <c r="Y57"/>
  <c r="AE57"/>
  <c r="AD57" s="1"/>
  <c r="Y61"/>
  <c r="AE61"/>
  <c r="AD61" s="1"/>
  <c r="AE65"/>
  <c r="AD65" s="1"/>
  <c r="Y65"/>
  <c r="Y77"/>
  <c r="AE77"/>
  <c r="AD77" s="1"/>
  <c r="Y85"/>
  <c r="AE85"/>
  <c r="AD85" s="1"/>
  <c r="AE84"/>
  <c r="AD84" s="1"/>
  <c r="Y84"/>
  <c r="Y10"/>
  <c r="AE10"/>
  <c r="AD10" s="1"/>
  <c r="AD35"/>
  <c r="AB8"/>
  <c r="AD9" l="1"/>
  <c r="AD8" s="1"/>
  <c r="AE8"/>
  <c r="Y8"/>
</calcChain>
</file>

<file path=xl/sharedStrings.xml><?xml version="1.0" encoding="utf-8"?>
<sst xmlns="http://schemas.openxmlformats.org/spreadsheetml/2006/main" count="2966" uniqueCount="168">
  <si>
    <t>Субъект РФ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</si>
  <si>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</si>
  <si>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</si>
  <si>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</si>
  <si>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</si>
  <si>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</si>
  <si>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</si>
  <si>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</si>
  <si>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</si>
  <si>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</si>
  <si>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</si>
  <si>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</si>
  <si>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</si>
  <si>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</si>
  <si>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</si>
  <si>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</si>
  <si>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</si>
  <si>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</si>
  <si>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</si>
  <si>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КРАСНОДАРСКИЙ КРАЙ</t>
  </si>
  <si>
    <t>КРАСНОЯРСКИЙ КРАЙ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</si>
  <si>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</si>
  <si>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</si>
  <si>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</si>
  <si>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</si>
  <si>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</si>
  <si>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</si>
  <si>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</si>
  <si>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</si>
  <si>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</si>
  <si>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</si>
  <si>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</si>
  <si>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</si>
  <si>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АЛТАЙ</t>
  </si>
  <si>
    <t>РЕСПУБЛИКА БАШКОРТОСТАН</t>
  </si>
  <si>
    <t>РЕСПУБЛИКА БУРЯТИЯ</t>
  </si>
  <si>
    <t>РЕСПУБЛИКА ИНГУШЕТИЯ</t>
  </si>
  <si>
    <t>РЕСПУБЛИКА КАЛМЫКИЯ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</si>
  <si>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</si>
  <si>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</si>
  <si>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</si>
  <si>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</si>
  <si>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</si>
  <si>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</si>
  <si>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</si>
  <si>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</si>
  <si>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</si>
  <si>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</si>
  <si>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</si>
  <si>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</si>
  <si>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</si>
  <si>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</si>
  <si>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</si>
  <si>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</si>
  <si>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</si>
  <si>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</si>
  <si>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</si>
  <si>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</si>
  <si>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</si>
  <si>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</si>
  <si>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</si>
  <si>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</si>
  <si>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</si>
  <si>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</si>
  <si>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</si>
  <si>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ПСКОВСКАЯ ОБЛАСТЬ</t>
  </si>
  <si>
    <t>ОМСКАЯ ОБЛАСТЬ</t>
  </si>
  <si>
    <t>АСТРАХАНСКАЯ ОБЛАСТЬ</t>
  </si>
  <si>
    <t>КАРАЧАЕВО-ЧЕРКЕССКАЯ РЕСПУБЛИКА</t>
  </si>
  <si>
    <t>КИРОВСКАЯ ОБЛАСТЬ</t>
  </si>
  <si>
    <t>КУРГАНСКАЯ ОБЛАСТЬ</t>
  </si>
  <si>
    <t>КУРСКАЯ ОБЛАСТЬ</t>
  </si>
  <si>
    <t>МОСКОВСКАЯ ОБЛАСТЬ</t>
  </si>
  <si>
    <t>НЕНЕЦКИЙ АВТОНОМНЫЙ ОКРУГ</t>
  </si>
  <si>
    <t>РЕСПУБЛИКА ДАГЕСТАН</t>
  </si>
  <si>
    <t>РЕСПУБЛИКА КАРЕЛИЯ</t>
  </si>
  <si>
    <t>УЛЬЯНОВСКАЯ ОБЛАСТЬ</t>
  </si>
  <si>
    <t>ХАНТЫ-МАНСИЙСКИЙ АВТОНОМНЫЙ ОКРУГ</t>
  </si>
  <si>
    <t>КАМЧАТСКИЙ КРАЙ</t>
  </si>
  <si>
    <t>РЕСПУБЛИКА ТАТАРСТАН (ТАТАРСТАН)</t>
  </si>
  <si>
    <t>РЕСПУБЛИКА АДЫГЕЯ (АДЫГЕЯ)</t>
  </si>
  <si>
    <t>РЕСПУБЛИКА СЕВЕРНАЯ ОСЕТИЯ - АЛАНИЯ</t>
  </si>
  <si>
    <t>ИТОГО:</t>
  </si>
  <si>
    <t>ГОРОД МОСКВА</t>
  </si>
  <si>
    <t>ГОРОД САНКТ-ПЕТЕРБУРГ</t>
  </si>
  <si>
    <t>№
п/п</t>
  </si>
  <si>
    <t>ОПЕРАТИВНЫЙ ОТЧЕТ СУБЪЕКТОВ РОССИЙСКОЙ ФЕДЕРАЦИИ
о ходе реализации региональной адресной программы по переселению граждан из аварийного жилищного фонда
по состоянию на "17" февраля 2014 года</t>
  </si>
  <si>
    <t>ФОРМА 1: РАССЕЛЕНИЕ</t>
  </si>
  <si>
    <t>Наименование
федерального
округа</t>
  </si>
  <si>
    <t>Код ФО</t>
  </si>
  <si>
    <t>Наименование субъекта
Российской Федерации</t>
  </si>
  <si>
    <t>Моногород</t>
  </si>
  <si>
    <t>Статус</t>
  </si>
  <si>
    <t xml:space="preserve">Тип заявки </t>
  </si>
  <si>
    <t>Дата принятия
решения
Правлением Фонда</t>
  </si>
  <si>
    <t>Прошло
недель с
последнего
отчета</t>
  </si>
  <si>
    <t>Предусмотрено программой</t>
  </si>
  <si>
    <t>Стоимость переселения</t>
  </si>
  <si>
    <t>Количество жилых помещений</t>
  </si>
  <si>
    <t>Площадь помещений</t>
  </si>
  <si>
    <t>Количество
жителей</t>
  </si>
  <si>
    <t>Полностью расселено МКД</t>
  </si>
  <si>
    <t>Из них снесено</t>
  </si>
  <si>
    <t>Количество МКД</t>
  </si>
  <si>
    <t>Количество жилых
помещений</t>
  </si>
  <si>
    <t>Общая площадь
помещений МКД</t>
  </si>
  <si>
    <t>Численность жителей</t>
  </si>
  <si>
    <t>Собственников жилых
помещений</t>
  </si>
  <si>
    <t>Муниципальной
собственности</t>
  </si>
  <si>
    <t>Всего:</t>
  </si>
  <si>
    <t>в т.ч.</t>
  </si>
  <si>
    <t>Всего</t>
  </si>
  <si>
    <t>в том числе за
счет средств
Фонда</t>
  </si>
  <si>
    <t>В рамках долевого
финансирования</t>
  </si>
  <si>
    <t>За счет
дополнительных
средств</t>
  </si>
  <si>
    <t>В собственности граждан</t>
  </si>
  <si>
    <t>В муниципальной
собственности</t>
  </si>
  <si>
    <t>В т.ч. в рамках долевого
финансирования</t>
  </si>
  <si>
    <t>Фактически
переселенных</t>
  </si>
  <si>
    <t>В стадии
оформления</t>
  </si>
  <si>
    <t>В т.ч. в другое МО</t>
  </si>
  <si>
    <t>млн.руб.</t>
  </si>
  <si>
    <t>ед.</t>
  </si>
  <si>
    <t>тыс.м.кв.</t>
  </si>
  <si>
    <t>чел.</t>
  </si>
  <si>
    <t>тыс.кв.м.</t>
  </si>
  <si>
    <t>Итого:</t>
  </si>
  <si>
    <t>ЦФО</t>
  </si>
  <si>
    <t>Контролируется</t>
  </si>
  <si>
    <t>ПС</t>
  </si>
  <si>
    <t>СТ</t>
  </si>
  <si>
    <t>МС</t>
  </si>
  <si>
    <t>СЗФО</t>
  </si>
  <si>
    <t>Пикалевское</t>
  </si>
  <si>
    <t>МГПС</t>
  </si>
  <si>
    <t>ЮФО</t>
  </si>
  <si>
    <t>Город Гуково</t>
  </si>
  <si>
    <t>СКФО</t>
  </si>
  <si>
    <t>РЕСПУБЛИКА СЕВЕРНАЯ ОСЕТИЯ-АЛАНИЯ</t>
  </si>
  <si>
    <t>ПРФО</t>
  </si>
  <si>
    <t>УФО</t>
  </si>
  <si>
    <t>Саткинское</t>
  </si>
  <si>
    <t>СФО</t>
  </si>
  <si>
    <t>Ленинск-Кузнецкий</t>
  </si>
  <si>
    <t>Прокопьевский</t>
  </si>
  <si>
    <t>ДВФО</t>
  </si>
  <si>
    <t>№ п/п</t>
  </si>
  <si>
    <t>общая площадь аварийного жилищного фонда, переселение граждан из которого должно быть предусмотрено в совокупности региональной адресной программой по переселению граждан из аварийного жилищного фонда и такой программой с учетом необходимости развития малоэтажного жилищного строительства (этапами этих программ)</t>
  </si>
  <si>
    <t>этапы 2013 года</t>
  </si>
  <si>
    <t>этапы 2014 года</t>
  </si>
  <si>
    <t>этапы 2015 года</t>
  </si>
  <si>
    <t>этапы 2016 года</t>
  </si>
  <si>
    <t>этапы 2017 года</t>
  </si>
  <si>
    <t xml:space="preserve">Расчет размера этапов региональных адресных программ по переселению граждан из аварийного жилищного фонда в соответствии с частью 2.1 статьи 16 Федерального закона "О Фонде содействия реформированию жилищно-коммунального хозяйства" 
</t>
  </si>
  <si>
    <t>итого</t>
  </si>
  <si>
    <t>Прогноз расселения общей площади аварийного жилищного фонда за период 2013-2017 годы (по программам, финансовая поддержка на реализацию которых предоставлена в 2013-2017 годах)</t>
  </si>
  <si>
    <t>общая площадь аварийного жилищного фонда, переселение граждан из которого должно быть предусмотрено региональными адресными программами по переселению граждан из аварийного жилищного фонда (общие этапы)</t>
  </si>
  <si>
    <t>этапы (с участием Фонда)</t>
  </si>
  <si>
    <t>этапы без участия Фонда</t>
  </si>
  <si>
    <t>количество человек по этапам (этапами этих программ)</t>
  </si>
  <si>
    <t>прогноз расселения жилых помещений  аварийного жилищного фонда (ежегодные параметры)</t>
  </si>
  <si>
    <t>прогноз людей (ежегодные параметры)</t>
  </si>
  <si>
    <t>2014-2017</t>
  </si>
  <si>
    <t>2013-2017</t>
  </si>
  <si>
    <t>этап 2014 года</t>
  </si>
  <si>
    <t>этап 2015 года</t>
  </si>
  <si>
    <t>этап 2016 года</t>
  </si>
  <si>
    <t>этап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</si>
</sst>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\.mm\.yyyy"/>
    <numFmt numFmtId="165" formatCode="##,###,###,###,###,###,##0.00"/>
    <numFmt numFmtId="166" formatCode="###,###,##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1" xfId="0" applyFont="1" applyBorder="1"/>
    <xf numFmtId="0" fontId="4" fillId="2" borderId="1" xfId="0" applyFont="1" applyFill="1" applyBorder="1"/>
    <xf numFmtId="0" fontId="4" fillId="0" borderId="8" xfId="0" applyFont="1" applyFill="1" applyBorder="1"/>
    <xf numFmtId="0" fontId="0" fillId="3" borderId="0" xfId="0" applyFill="1"/>
    <xf numFmtId="2" fontId="0" fillId="3" borderId="0" xfId="0" applyNumberFormat="1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/>
    <xf numFmtId="0" fontId="14" fillId="0" borderId="1" xfId="0" applyFont="1" applyBorder="1" applyAlignment="1">
      <alignment horizontal="left"/>
    </xf>
    <xf numFmtId="164" fontId="0" fillId="0" borderId="1" xfId="0" applyNumberFormat="1" applyBorder="1"/>
    <xf numFmtId="165" fontId="14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6" fontId="15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9" xfId="0" applyFont="1" applyFill="1" applyBorder="1"/>
    <xf numFmtId="0" fontId="4" fillId="2" borderId="6" xfId="0" applyFont="1" applyFill="1" applyBorder="1"/>
    <xf numFmtId="0" fontId="4" fillId="0" borderId="6" xfId="0" applyFont="1" applyFill="1" applyBorder="1"/>
    <xf numFmtId="0" fontId="11" fillId="0" borderId="6" xfId="0" applyFont="1" applyFill="1" applyBorder="1"/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1" fillId="0" borderId="1" xfId="1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0" borderId="0" xfId="0" applyFont="1" applyAlignment="1"/>
    <xf numFmtId="0" fontId="4" fillId="4" borderId="0" xfId="0" applyFont="1" applyFill="1" applyAlignment="1"/>
    <xf numFmtId="4" fontId="4" fillId="0" borderId="1" xfId="28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Border="1"/>
    <xf numFmtId="0" fontId="18" fillId="0" borderId="12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20" fillId="0" borderId="6" xfId="1" applyFont="1" applyFill="1" applyBorder="1" applyAlignment="1">
      <alignment wrapText="1"/>
    </xf>
    <xf numFmtId="0" fontId="4" fillId="2" borderId="0" xfId="0" applyFont="1" applyFill="1"/>
    <xf numFmtId="0" fontId="11" fillId="0" borderId="0" xfId="0" applyFont="1" applyFill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/>
    <xf numFmtId="0" fontId="18" fillId="4" borderId="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9" fillId="0" borderId="1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Fill="1" applyBorder="1"/>
  </cellXfs>
  <cellStyles count="74"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Обычный" xfId="0" builtinId="0"/>
    <cellStyle name="Обычный 2" xfId="2"/>
    <cellStyle name="Обычный 2 2" xfId="6"/>
    <cellStyle name="Обычный 2 2 2" xfId="1"/>
    <cellStyle name="Обычный 2 2 2 2" xfId="4"/>
    <cellStyle name="Обычный 2 2 3" xfId="7"/>
    <cellStyle name="Обычный 2 2 4" xfId="8"/>
    <cellStyle name="Обычный 2 3" xfId="9"/>
    <cellStyle name="Обычный 2 4" xfId="10"/>
    <cellStyle name="Обычный 2 5" xfId="11"/>
    <cellStyle name="Обычный 2 6" xfId="12"/>
    <cellStyle name="Обычный 2 6 2" xfId="13"/>
    <cellStyle name="Обычный 2 7" xfId="14"/>
    <cellStyle name="Обычный 2 8" xfId="15"/>
    <cellStyle name="Обычный 3" xfId="16"/>
    <cellStyle name="Обычный 3 2" xfId="17"/>
    <cellStyle name="Обычный 4" xfId="18"/>
    <cellStyle name="Обычный 4 2" xfId="19"/>
    <cellStyle name="Обычный 5" xfId="20"/>
    <cellStyle name="Обычный 6" xfId="21"/>
    <cellStyle name="Обычный 6 2" xfId="22"/>
    <cellStyle name="Обычный 6 3" xfId="23"/>
    <cellStyle name="Обычный 7" xfId="29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Процентный 2" xfId="3"/>
    <cellStyle name="Процентный 3" xfId="5"/>
    <cellStyle name="Финансовый" xfId="28" builtinId="3"/>
    <cellStyle name="Финансовый 2" xfId="24"/>
    <cellStyle name="Финансовый 2 2" xfId="25"/>
    <cellStyle name="Финансовый 2 3" xfId="26"/>
    <cellStyle name="Финансовый 2 4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&#1099;%20&#1058;&#1072;&#1090;&#1100;&#1103;&#1085;&#1099;/&#1062;&#1055;_&#1089;&#1088;&#1077;&#1076;&#1089;&#1090;&#1074;&#1072;%20&#1089;&#1091;&#1073;&#1098;&#1077;&#1082;&#1090;&#1072;_2014-2017_&#1088;&#1072;&#1089;&#1095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левые показатели с ф"/>
      <sheetName val="целевые показатели для отправки"/>
      <sheetName val="реализация программ 2013"/>
      <sheetName val="распределение 2013-2017"/>
      <sheetName val="расчет (прогнозный план)"/>
      <sheetName val="коэффициенты"/>
      <sheetName val="сведения АЖФ"/>
    </sheetNames>
    <sheetDataSet>
      <sheetData sheetId="0"/>
      <sheetData sheetId="1"/>
      <sheetData sheetId="2"/>
      <sheetData sheetId="3">
        <row r="9">
          <cell r="B9" t="str">
            <v>АЛТАЙСКИЙ КРАЙ</v>
          </cell>
          <cell r="Y9">
            <v>39.460050000000003</v>
          </cell>
          <cell r="AF9">
            <v>35.203700201649418</v>
          </cell>
          <cell r="AM9">
            <v>33.22942292434761</v>
          </cell>
          <cell r="AT9">
            <v>34.213306929152012</v>
          </cell>
          <cell r="BA9">
            <v>12.263699944851062</v>
          </cell>
        </row>
        <row r="10">
          <cell r="B10" t="str">
            <v>АМУРСКАЯ ОБЛАСТЬ</v>
          </cell>
          <cell r="Y10">
            <v>57.921790000000001</v>
          </cell>
          <cell r="AF10">
            <v>89.963081009499817</v>
          </cell>
          <cell r="AM10">
            <v>85.055513215213182</v>
          </cell>
          <cell r="AT10">
            <v>83.952224905462941</v>
          </cell>
          <cell r="BA10">
            <v>30.121830869824091</v>
          </cell>
        </row>
        <row r="11">
          <cell r="B11" t="str">
            <v>АРХАНГЕЛЬСКАЯ ОБЛАСТЬ</v>
          </cell>
          <cell r="Y11">
            <v>61.004630000000006</v>
          </cell>
          <cell r="AF11">
            <v>58.416407983074585</v>
          </cell>
          <cell r="AM11">
            <v>63.99106719276827</v>
          </cell>
          <cell r="AT11">
            <v>64.320348365846669</v>
          </cell>
          <cell r="BA11">
            <v>22.270686458310493</v>
          </cell>
        </row>
        <row r="12">
          <cell r="B12" t="str">
            <v>АСТРАХАНСКАЯ ОБЛАСТЬ</v>
          </cell>
          <cell r="Y12">
            <v>0</v>
          </cell>
          <cell r="AF12">
            <v>53.112860483693829</v>
          </cell>
          <cell r="AM12">
            <v>51.271657151761687</v>
          </cell>
          <cell r="AT12">
            <v>50.682649749809137</v>
          </cell>
          <cell r="BA12">
            <v>10.118852614735339</v>
          </cell>
        </row>
        <row r="13">
          <cell r="B13" t="str">
            <v>БЕЛГОРОДСКАЯ ОБЛАСТЬ</v>
          </cell>
          <cell r="Y13">
            <v>33.11842</v>
          </cell>
          <cell r="AF13">
            <v>12.597105712576315</v>
          </cell>
          <cell r="AM13">
            <v>12.824058532432712</v>
          </cell>
          <cell r="AT13">
            <v>12.644372640939382</v>
          </cell>
          <cell r="BA13">
            <v>4.5071731140515912</v>
          </cell>
        </row>
        <row r="14">
          <cell r="B14" t="str">
            <v>БРЯНСКАЯ ОБЛАСТЬ</v>
          </cell>
          <cell r="Y14">
            <v>17.354939999999999</v>
          </cell>
          <cell r="AF14">
            <v>8.8260391686745301</v>
          </cell>
          <cell r="AM14">
            <v>8.9476349207336536</v>
          </cell>
          <cell r="AT14">
            <v>8.5158236190600594</v>
          </cell>
          <cell r="BA14">
            <v>3.0157922915317563</v>
          </cell>
        </row>
        <row r="15">
          <cell r="B15" t="str">
            <v>ВЛАДИМИРСКАЯ ОБЛАСТЬ</v>
          </cell>
          <cell r="Y15">
            <v>20.4817</v>
          </cell>
          <cell r="AF15">
            <v>11.155866902897872</v>
          </cell>
          <cell r="AM15">
            <v>10.578183521776587</v>
          </cell>
          <cell r="AT15">
            <v>10.53225948207044</v>
          </cell>
          <cell r="BA15">
            <v>3.7542500932550915</v>
          </cell>
        </row>
        <row r="16">
          <cell r="B16" t="str">
            <v>ВОЛГОГРАДСКАЯ ОБЛАСТЬ</v>
          </cell>
          <cell r="Y16">
            <v>23.197299999999998</v>
          </cell>
          <cell r="AF16">
            <v>16.153503534844678</v>
          </cell>
          <cell r="AM16">
            <v>16.393612442657151</v>
          </cell>
          <cell r="AT16">
            <v>16.124362378859136</v>
          </cell>
          <cell r="BA16">
            <v>5.7839316436390256</v>
          </cell>
        </row>
        <row r="17">
          <cell r="B17" t="str">
            <v>ВОЛОГОДСКАЯ ОБЛАСТЬ</v>
          </cell>
          <cell r="Y17">
            <v>31.170809999999999</v>
          </cell>
          <cell r="AF17">
            <v>45.755012677454189</v>
          </cell>
          <cell r="AM17">
            <v>43.013136581461261</v>
          </cell>
          <cell r="AT17">
            <v>41.356124274616448</v>
          </cell>
          <cell r="BA17">
            <v>14.838016466468039</v>
          </cell>
        </row>
        <row r="18">
          <cell r="B18" t="str">
            <v>ВОРОНЕЖСКАЯ ОБЛАСТЬ</v>
          </cell>
          <cell r="Y18">
            <v>46.037770000000002</v>
          </cell>
          <cell r="AF18">
            <v>33.225413562193822</v>
          </cell>
          <cell r="AM18">
            <v>31.364946969985525</v>
          </cell>
          <cell r="AT18">
            <v>31.694492153875899</v>
          </cell>
          <cell r="BA18">
            <v>11.297767313944775</v>
          </cell>
        </row>
        <row r="19">
          <cell r="B19" t="str">
            <v>ГОРОД МОСКВА</v>
          </cell>
          <cell r="Y19">
            <v>0</v>
          </cell>
          <cell r="AF19">
            <v>0</v>
          </cell>
          <cell r="AM19">
            <v>0</v>
          </cell>
          <cell r="AT19">
            <v>0</v>
          </cell>
          <cell r="BA19">
            <v>0</v>
          </cell>
        </row>
        <row r="20">
          <cell r="B20" t="str">
            <v>ГОРОД САНКТ-ПЕТЕРБУРГ</v>
          </cell>
          <cell r="Y20">
            <v>0</v>
          </cell>
          <cell r="AF20">
            <v>0</v>
          </cell>
          <cell r="AM20">
            <v>0</v>
          </cell>
          <cell r="AT20">
            <v>0</v>
          </cell>
          <cell r="BA20">
            <v>0</v>
          </cell>
        </row>
        <row r="21">
          <cell r="B21" t="str">
            <v>ЕВРЕЙСКАЯ АВТОНОМНАЯ ОБЛАСТЬ</v>
          </cell>
          <cell r="Y21">
            <v>10.675369999999999</v>
          </cell>
          <cell r="AF21">
            <v>13.940068013894923</v>
          </cell>
          <cell r="AM21">
            <v>11.376839572078978</v>
          </cell>
          <cell r="AT21">
            <v>12.921451057621733</v>
          </cell>
          <cell r="BA21">
            <v>4.6361713564043523</v>
          </cell>
        </row>
        <row r="22">
          <cell r="B22" t="str">
            <v>ЗАБАЙКАЛЬСКИЙ КРАЙ</v>
          </cell>
          <cell r="Y22">
            <v>17.97194</v>
          </cell>
          <cell r="AF22">
            <v>22.32143133985079</v>
          </cell>
          <cell r="AM22">
            <v>20.515523315522145</v>
          </cell>
          <cell r="AT22">
            <v>21.951839382956436</v>
          </cell>
          <cell r="BA22">
            <v>7.8757359616706282</v>
          </cell>
        </row>
        <row r="23">
          <cell r="B23" t="str">
            <v>ИВАНОВСКАЯ ОБЛАСТЬ</v>
          </cell>
          <cell r="Y23">
            <v>33.412089999999999</v>
          </cell>
          <cell r="AF23">
            <v>13.697104735490262</v>
          </cell>
          <cell r="AM23">
            <v>13.542745036885362</v>
          </cell>
          <cell r="AT23">
            <v>14.54645029730313</v>
          </cell>
          <cell r="BA23">
            <v>5.1613099303212469</v>
          </cell>
        </row>
        <row r="24">
          <cell r="B24" t="str">
            <v>ИРКУТСКАЯ ОБЛАСТЬ</v>
          </cell>
          <cell r="Y24">
            <v>90.322119999999998</v>
          </cell>
          <cell r="AF24">
            <v>107.98099102548731</v>
          </cell>
          <cell r="AM24">
            <v>102.59672117319997</v>
          </cell>
          <cell r="AT24">
            <v>100.05221028457295</v>
          </cell>
          <cell r="BA24">
            <v>35.898557516739956</v>
          </cell>
        </row>
        <row r="25">
          <cell r="B25" t="str">
            <v>КАБАРДИНО-БАЛКАРСКАЯ РЕСПУБЛИКА</v>
          </cell>
          <cell r="Y25">
            <v>9.7598000000000003</v>
          </cell>
          <cell r="AF25">
            <v>14.297189051836332</v>
          </cell>
          <cell r="AM25">
            <v>13.930974208453256</v>
          </cell>
          <cell r="AT25">
            <v>14.093400532452014</v>
          </cell>
          <cell r="BA25">
            <v>5.0527062072584048</v>
          </cell>
        </row>
        <row r="26">
          <cell r="B26" t="str">
            <v>КАЛИНИНГРАДСКАЯ ОБЛАСТЬ</v>
          </cell>
          <cell r="Y26">
            <v>9.1633600000000008</v>
          </cell>
          <cell r="AF26">
            <v>10.603249235582293</v>
          </cell>
          <cell r="AM26">
            <v>8.6871581720165629</v>
          </cell>
          <cell r="AT26">
            <v>8.5390425736848208</v>
          </cell>
          <cell r="BA26">
            <v>3.0637500187163202</v>
          </cell>
        </row>
        <row r="27">
          <cell r="B27" t="str">
            <v>КАЛУЖСКАЯ ОБЛАСТЬ</v>
          </cell>
          <cell r="Y27">
            <v>27.21172</v>
          </cell>
          <cell r="AF27">
            <v>37.026741125525852</v>
          </cell>
          <cell r="AM27">
            <v>34.673316992836575</v>
          </cell>
          <cell r="AT27">
            <v>34.186941380035186</v>
          </cell>
          <cell r="BA27">
            <v>12.179790501602405</v>
          </cell>
        </row>
        <row r="28">
          <cell r="B28" t="str">
            <v>КАМЧАТСКИЙ КРАЙ</v>
          </cell>
          <cell r="Y28">
            <v>0.875</v>
          </cell>
          <cell r="AF28">
            <v>8.3382309672803796</v>
          </cell>
          <cell r="AM28">
            <v>12.266244061492777</v>
          </cell>
          <cell r="AT28">
            <v>11.965571437046759</v>
          </cell>
          <cell r="BA28">
            <v>2.5524535341800849</v>
          </cell>
        </row>
        <row r="29">
          <cell r="B29" t="str">
            <v>КАРАЧАЕВО-ЧЕРКЕССКАЯ РЕСПУБЛИКА</v>
          </cell>
          <cell r="Y29">
            <v>0</v>
          </cell>
          <cell r="AF29">
            <v>9.3575354469089902</v>
          </cell>
          <cell r="AM29">
            <v>11.272211451198062</v>
          </cell>
          <cell r="AT29">
            <v>11.299713708551382</v>
          </cell>
          <cell r="BA29">
            <v>2.4029393933415655</v>
          </cell>
        </row>
        <row r="30">
          <cell r="B30" t="str">
            <v>КЕМЕРОВСКАЯ ОБЛАСТЬ</v>
          </cell>
          <cell r="Y30">
            <v>69.101879999999994</v>
          </cell>
          <cell r="AF30">
            <v>122.34310325721951</v>
          </cell>
          <cell r="AM30">
            <v>127.47624227240166</v>
          </cell>
          <cell r="AT30">
            <v>124.88134938129043</v>
          </cell>
          <cell r="BA30">
            <v>44.589665089088513</v>
          </cell>
        </row>
        <row r="31">
          <cell r="B31" t="str">
            <v>КИРОВСКАЯ ОБЛАСТЬ</v>
          </cell>
          <cell r="Y31">
            <v>20.84544</v>
          </cell>
          <cell r="AF31">
            <v>20.953516816219455</v>
          </cell>
          <cell r="AM31">
            <v>20.24176930565045</v>
          </cell>
          <cell r="AT31">
            <v>21.279442760777076</v>
          </cell>
          <cell r="BA31">
            <v>5.2530511173530137</v>
          </cell>
        </row>
        <row r="32">
          <cell r="B32" t="str">
            <v>КОСТРОМСКАЯ ОБЛАСТЬ</v>
          </cell>
          <cell r="Y32">
            <v>34.476900000000001</v>
          </cell>
          <cell r="AF32">
            <v>13.617582984735472</v>
          </cell>
          <cell r="AM32">
            <v>13.777843562632066</v>
          </cell>
          <cell r="AT32">
            <v>14.57042864039528</v>
          </cell>
          <cell r="BA32">
            <v>5.1936148122371844</v>
          </cell>
        </row>
        <row r="33">
          <cell r="B33" t="str">
            <v>КРАСНОДАРСКИЙ КРАЙ</v>
          </cell>
          <cell r="Y33">
            <v>22.557369999999999</v>
          </cell>
          <cell r="AF33">
            <v>10.832030532640495</v>
          </cell>
          <cell r="AM33">
            <v>10.210060362731454</v>
          </cell>
          <cell r="AT33">
            <v>10.015121478713523</v>
          </cell>
          <cell r="BA33">
            <v>3.0037276259145376</v>
          </cell>
        </row>
        <row r="34">
          <cell r="B34" t="str">
            <v>КРАСНОЯРСКИЙ КРАЙ</v>
          </cell>
          <cell r="Y34">
            <v>47.313879999999997</v>
          </cell>
          <cell r="AF34">
            <v>59.548672406138181</v>
          </cell>
          <cell r="AM34">
            <v>56.563806875369828</v>
          </cell>
          <cell r="AT34">
            <v>55.801561056947619</v>
          </cell>
          <cell r="BA34">
            <v>20.021449661544395</v>
          </cell>
        </row>
        <row r="35">
          <cell r="B35" t="str">
            <v>КУРГАНСКАЯ ОБЛАСТЬ</v>
          </cell>
          <cell r="Y35">
            <v>5.3479999999999999</v>
          </cell>
          <cell r="AF35">
            <v>24.709074629034166</v>
          </cell>
          <cell r="AM35">
            <v>24.170678415896909</v>
          </cell>
          <cell r="AT35">
            <v>24.677075238519937</v>
          </cell>
          <cell r="BA35">
            <v>6.2162517165489986</v>
          </cell>
        </row>
        <row r="36">
          <cell r="B36" t="str">
            <v>КУРСКАЯ ОБЛАСТЬ</v>
          </cell>
          <cell r="Y36">
            <v>7.83446</v>
          </cell>
          <cell r="AF36">
            <v>3.7760364346311071</v>
          </cell>
          <cell r="AM36">
            <v>3.3601809618166811</v>
          </cell>
          <cell r="AT36">
            <v>3.3005132365401715</v>
          </cell>
          <cell r="BA36">
            <v>1.1764893670120418</v>
          </cell>
        </row>
        <row r="37">
          <cell r="B37" t="str">
            <v>ЛЕНИНГРАДСКАЯ ОБЛАСТЬ</v>
          </cell>
          <cell r="Y37">
            <v>43.484180000000002</v>
          </cell>
          <cell r="AF37">
            <v>46.552522502828708</v>
          </cell>
          <cell r="AM37">
            <v>44.561461656627486</v>
          </cell>
          <cell r="AT37">
            <v>43.649954634243329</v>
          </cell>
          <cell r="BA37">
            <v>15.658921206300461</v>
          </cell>
        </row>
        <row r="38">
          <cell r="B38" t="str">
            <v>ЛИПЕЦКАЯ ОБЛАСТЬ</v>
          </cell>
          <cell r="Y38">
            <v>19.099910000000001</v>
          </cell>
          <cell r="AF38">
            <v>17.599856374258323</v>
          </cell>
          <cell r="AM38">
            <v>16.758648861099427</v>
          </cell>
          <cell r="AT38">
            <v>16.397166243711109</v>
          </cell>
          <cell r="BA38">
            <v>5.844858520931183</v>
          </cell>
        </row>
        <row r="39">
          <cell r="B39" t="str">
            <v>МАГАДАНСКАЯ ОБЛАСТЬ</v>
          </cell>
          <cell r="Y39">
            <v>4.2466999999999997</v>
          </cell>
          <cell r="AF39">
            <v>5.4421473224029189</v>
          </cell>
          <cell r="AM39">
            <v>5.9632368981185619</v>
          </cell>
          <cell r="AT39">
            <v>6.0845124933561507</v>
          </cell>
          <cell r="BA39">
            <v>2.1538432861223669</v>
          </cell>
        </row>
        <row r="40">
          <cell r="B40" t="str">
            <v>МОСКОВСКАЯ ОБЛАСТЬ</v>
          </cell>
          <cell r="Y40">
            <v>36.662709999999997</v>
          </cell>
          <cell r="AF40">
            <v>62.022432080435145</v>
          </cell>
          <cell r="AM40">
            <v>59.625022392647523</v>
          </cell>
          <cell r="AT40">
            <v>59.004330614110266</v>
          </cell>
          <cell r="BA40">
            <v>15.543764912807113</v>
          </cell>
        </row>
        <row r="41">
          <cell r="B41" t="str">
            <v>МУРМАНСКАЯ ОБЛАСТЬ</v>
          </cell>
          <cell r="Y41">
            <v>11.4246</v>
          </cell>
          <cell r="AF41">
            <v>13.377255171983872</v>
          </cell>
          <cell r="AM41">
            <v>14.08539102358843</v>
          </cell>
          <cell r="AT41">
            <v>13.860007513196633</v>
          </cell>
          <cell r="BA41">
            <v>4.972876291231076</v>
          </cell>
        </row>
        <row r="42">
          <cell r="B42" t="str">
            <v>НЕНЕЦКИЙ АВТОНОМНЫЙ ОКРУГ</v>
          </cell>
          <cell r="Y42">
            <v>0</v>
          </cell>
          <cell r="AF42">
            <v>0</v>
          </cell>
          <cell r="AM42">
            <v>0</v>
          </cell>
          <cell r="AT42">
            <v>0</v>
          </cell>
          <cell r="BA42">
            <v>0</v>
          </cell>
        </row>
        <row r="43">
          <cell r="B43" t="str">
            <v>НИЖЕГОРОДСКАЯ ОБЛАСТЬ</v>
          </cell>
          <cell r="Y43">
            <v>63.756509999999999</v>
          </cell>
          <cell r="AF43">
            <v>69.270795266841759</v>
          </cell>
          <cell r="AM43">
            <v>65.856738992740375</v>
          </cell>
          <cell r="AT43">
            <v>64.509419828595995</v>
          </cell>
          <cell r="BA43">
            <v>23.145805911821753</v>
          </cell>
        </row>
        <row r="44">
          <cell r="B44" t="str">
            <v>НОВГОРОДСКАЯ ОБЛАСТЬ</v>
          </cell>
          <cell r="Y44">
            <v>10.4475</v>
          </cell>
          <cell r="AF44">
            <v>11.191950250654727</v>
          </cell>
          <cell r="AM44">
            <v>13.916056272535137</v>
          </cell>
          <cell r="AT44">
            <v>13.681522644722161</v>
          </cell>
          <cell r="BA44">
            <v>4.8309808320879704</v>
          </cell>
        </row>
        <row r="45">
          <cell r="B45" t="str">
            <v>НОВОСИБИРСКАЯ ОБЛАСТЬ</v>
          </cell>
          <cell r="Y45">
            <v>60.414119999999997</v>
          </cell>
          <cell r="AF45">
            <v>32.872863854055574</v>
          </cell>
          <cell r="AM45">
            <v>34.109398046048369</v>
          </cell>
          <cell r="AT45">
            <v>33.71203341571907</v>
          </cell>
          <cell r="BA45">
            <v>12.095594684177009</v>
          </cell>
        </row>
        <row r="46">
          <cell r="B46" t="str">
            <v>ОМСКАЯ ОБЛАСТЬ</v>
          </cell>
          <cell r="Y46">
            <v>56.158259999999999</v>
          </cell>
          <cell r="AF46">
            <v>37.123770105471841</v>
          </cell>
          <cell r="AM46">
            <v>35.273150323566142</v>
          </cell>
          <cell r="AT46">
            <v>34.633184738777018</v>
          </cell>
          <cell r="BA46">
            <v>12.425994832185026</v>
          </cell>
        </row>
        <row r="47">
          <cell r="B47" t="str">
            <v>ОРЕНБУРГСКАЯ ОБЛАСТЬ</v>
          </cell>
          <cell r="Y47">
            <v>32.714089999999999</v>
          </cell>
          <cell r="AF47">
            <v>54.055834661490337</v>
          </cell>
          <cell r="AM47">
            <v>51.922285261507177</v>
          </cell>
          <cell r="AT47">
            <v>50.747694382731737</v>
          </cell>
          <cell r="BA47">
            <v>18.208255694270747</v>
          </cell>
        </row>
        <row r="48">
          <cell r="B48" t="str">
            <v>ОРЛОВСКАЯ ОБЛАСТЬ</v>
          </cell>
          <cell r="Y48">
            <v>10.06625</v>
          </cell>
          <cell r="AF48">
            <v>5.4402356474240126</v>
          </cell>
          <cell r="AM48">
            <v>5.0873674248608145</v>
          </cell>
          <cell r="AT48">
            <v>5.3561276746944761</v>
          </cell>
          <cell r="BA48">
            <v>1.9092692530206963</v>
          </cell>
        </row>
        <row r="49">
          <cell r="B49" t="str">
            <v>ПЕНЗЕНСКАЯ ОБЛАСТЬ</v>
          </cell>
          <cell r="Y49">
            <v>38.661830000000002</v>
          </cell>
          <cell r="AF49">
            <v>17.898166650845003</v>
          </cell>
          <cell r="AM49">
            <v>32.628621408164676</v>
          </cell>
          <cell r="AT49">
            <v>35.365156268285155</v>
          </cell>
          <cell r="BA49">
            <v>12.689045672705127</v>
          </cell>
        </row>
        <row r="50">
          <cell r="B50" t="str">
            <v>ПЕРМСКИЙ КРАЙ</v>
          </cell>
          <cell r="Y50">
            <v>23.020130000000002</v>
          </cell>
          <cell r="AF50">
            <v>52.51680046169546</v>
          </cell>
          <cell r="AM50">
            <v>50.178205161316605</v>
          </cell>
          <cell r="AT50">
            <v>48.944304293215929</v>
          </cell>
          <cell r="BA50">
            <v>17.520810083771984</v>
          </cell>
        </row>
        <row r="51">
          <cell r="B51" t="str">
            <v>ПРИМОРСКИЙ КРАЙ</v>
          </cell>
          <cell r="Y51">
            <v>50.471739999999997</v>
          </cell>
          <cell r="AF51">
            <v>25.069922576065995</v>
          </cell>
          <cell r="AM51">
            <v>26.634306465581762</v>
          </cell>
          <cell r="AT51">
            <v>26.419658660703472</v>
          </cell>
          <cell r="BA51">
            <v>9.4793022976487755</v>
          </cell>
        </row>
        <row r="52">
          <cell r="B52" t="str">
            <v>ПСКОВСКАЯ ОБЛАСТЬ</v>
          </cell>
          <cell r="Y52">
            <v>12.41696</v>
          </cell>
          <cell r="AF52">
            <v>14.39409471835495</v>
          </cell>
          <cell r="AM52">
            <v>13.874672211511209</v>
          </cell>
          <cell r="AT52">
            <v>15.17522149016213</v>
          </cell>
          <cell r="BA52">
            <v>4.7655715799717058</v>
          </cell>
        </row>
        <row r="53">
          <cell r="B53" t="str">
            <v>РЕСПУБЛИКА АДЫГЕЯ (АДЫГЕЯ)</v>
          </cell>
          <cell r="Y53">
            <v>4.8634399999999998</v>
          </cell>
          <cell r="AF53">
            <v>2.192945524437615</v>
          </cell>
          <cell r="AM53">
            <v>2.0349083144076734</v>
          </cell>
          <cell r="AT53">
            <v>2.1616628544377083</v>
          </cell>
          <cell r="BA53">
            <v>0.73128330671700326</v>
          </cell>
        </row>
        <row r="54">
          <cell r="B54" t="str">
            <v>РЕСПУБЛИКА АЛТАЙ</v>
          </cell>
          <cell r="Y54">
            <v>10.97207</v>
          </cell>
          <cell r="AF54">
            <v>3.8305675647181801</v>
          </cell>
          <cell r="AM54">
            <v>3.7701116704225228</v>
          </cell>
          <cell r="AT54">
            <v>3.6992820883273345</v>
          </cell>
          <cell r="BA54">
            <v>1.3272986765319605</v>
          </cell>
        </row>
        <row r="55">
          <cell r="B55" t="str">
            <v>РЕСПУБЛИКА БАШКОРТОСТАН</v>
          </cell>
          <cell r="Y55">
            <v>92.663540000000012</v>
          </cell>
          <cell r="AF55">
            <v>72.966304584159317</v>
          </cell>
          <cell r="AM55">
            <v>70.592217476192175</v>
          </cell>
          <cell r="AT55">
            <v>69.417366890436256</v>
          </cell>
          <cell r="BA55">
            <v>24.904151049212473</v>
          </cell>
        </row>
        <row r="56">
          <cell r="B56" t="str">
            <v>РЕСПУБЛИКА БУРЯТИЯ</v>
          </cell>
          <cell r="Y56">
            <v>74.330380000000005</v>
          </cell>
          <cell r="AF56">
            <v>57.343824927244356</v>
          </cell>
          <cell r="AM56">
            <v>57.500308232356737</v>
          </cell>
          <cell r="AT56">
            <v>58.784993025731346</v>
          </cell>
          <cell r="BA56">
            <v>21.088293814667686</v>
          </cell>
        </row>
        <row r="57">
          <cell r="B57" t="str">
            <v>РЕСПУБЛИКА ДАГЕСТАН</v>
          </cell>
          <cell r="Y57">
            <v>18.551120000000001</v>
          </cell>
          <cell r="AF57">
            <v>59.247881693587303</v>
          </cell>
          <cell r="AM57">
            <v>58.84401045565096</v>
          </cell>
          <cell r="AT57">
            <v>58.683881759200958</v>
          </cell>
          <cell r="BA57">
            <v>14.741206091560757</v>
          </cell>
        </row>
        <row r="58">
          <cell r="B58" t="str">
            <v>РЕСПУБЛИКА ИНГУШЕТИЯ</v>
          </cell>
          <cell r="Y58">
            <v>10.8812</v>
          </cell>
          <cell r="AF58">
            <v>7.4986847264714953</v>
          </cell>
          <cell r="AM58">
            <v>7.6781672375911425</v>
          </cell>
          <cell r="AT58">
            <v>7.2862517005585383</v>
          </cell>
          <cell r="BA58">
            <v>2.6142963353788202</v>
          </cell>
        </row>
        <row r="59">
          <cell r="B59" t="str">
            <v>РЕСПУБЛИКА КАЛМЫКИЯ</v>
          </cell>
          <cell r="Y59">
            <v>6.5957100000000004</v>
          </cell>
          <cell r="AF59">
            <v>4.2635585257046351</v>
          </cell>
          <cell r="AM59">
            <v>4.1837349338985081</v>
          </cell>
          <cell r="AT59">
            <v>4.3794101306963977</v>
          </cell>
          <cell r="BA59">
            <v>1.5713464097004533</v>
          </cell>
        </row>
        <row r="60">
          <cell r="B60" t="str">
            <v>РЕСПУБЛИКА КАРЕЛИЯ</v>
          </cell>
          <cell r="Y60">
            <v>0</v>
          </cell>
          <cell r="AF60">
            <v>35.862688715920669</v>
          </cell>
          <cell r="AM60">
            <v>35.830735532578217</v>
          </cell>
          <cell r="AT60">
            <v>35.390358424325534</v>
          </cell>
          <cell r="BA60">
            <v>8.164527327175584</v>
          </cell>
        </row>
        <row r="61">
          <cell r="B61" t="str">
            <v>РЕСПУБЛИКА КОМИ</v>
          </cell>
          <cell r="Y61">
            <v>65.510120000000001</v>
          </cell>
          <cell r="AF61">
            <v>27.900246938017776</v>
          </cell>
          <cell r="AM61">
            <v>26.12064189404191</v>
          </cell>
          <cell r="AT61">
            <v>25.323564499910237</v>
          </cell>
          <cell r="BA61">
            <v>9.0860266680300974</v>
          </cell>
        </row>
        <row r="62">
          <cell r="B62" t="str">
            <v>РЕСПУБЛИКА МАРИЙ ЭЛ</v>
          </cell>
          <cell r="Y62">
            <v>25.814810000000001</v>
          </cell>
          <cell r="AF62">
            <v>22.406335869335908</v>
          </cell>
          <cell r="AM62">
            <v>23.316375463124881</v>
          </cell>
          <cell r="AT62">
            <v>24.273883139601754</v>
          </cell>
          <cell r="BA62">
            <v>8.7094255279374799</v>
          </cell>
        </row>
        <row r="63">
          <cell r="B63" t="str">
            <v>РЕСПУБЛИКА МОРДОВИЯ</v>
          </cell>
          <cell r="Y63">
            <v>28.593070000000001</v>
          </cell>
          <cell r="AF63">
            <v>28.168359202112725</v>
          </cell>
          <cell r="AM63">
            <v>26.451184982106934</v>
          </cell>
          <cell r="AT63">
            <v>29.198305961554116</v>
          </cell>
          <cell r="BA63">
            <v>10.476249854226221</v>
          </cell>
        </row>
        <row r="64">
          <cell r="B64" t="str">
            <v>РЕСПУБЛИКА САХА (ЯКУТИЯ)</v>
          </cell>
          <cell r="Y64">
            <v>95.716579999999993</v>
          </cell>
          <cell r="AF64">
            <v>113.34925267109082</v>
          </cell>
          <cell r="AM64">
            <v>111.34231059652005</v>
          </cell>
          <cell r="AT64">
            <v>116.71495540643849</v>
          </cell>
          <cell r="BA64">
            <v>41.877011325950662</v>
          </cell>
        </row>
        <row r="65">
          <cell r="B65" t="str">
            <v>РЕСПУБЛИКА СЕВЕРНАЯ ОСЕТИЯ - АЛАНИЯ</v>
          </cell>
          <cell r="Y65">
            <v>14.669309999999999</v>
          </cell>
          <cell r="AF65">
            <v>10.923781950242358</v>
          </cell>
          <cell r="AM65">
            <v>10.710975898508227</v>
          </cell>
          <cell r="AT65">
            <v>10.804202212347553</v>
          </cell>
          <cell r="BA65">
            <v>3.876409938901864</v>
          </cell>
        </row>
        <row r="66">
          <cell r="B66" t="str">
            <v>РЕСПУБЛИКА ТАТАРСТАН (ТАТАРСТАН)</v>
          </cell>
          <cell r="Y66">
            <v>179.20752999999999</v>
          </cell>
          <cell r="AF66">
            <v>73.900780917559686</v>
          </cell>
          <cell r="AM66">
            <v>71.86122141955633</v>
          </cell>
          <cell r="AT66">
            <v>70.39182277750028</v>
          </cell>
          <cell r="BA66">
            <v>25.255984885383626</v>
          </cell>
        </row>
        <row r="67">
          <cell r="B67" t="str">
            <v>РЕСПУБЛИКА ТЫВА</v>
          </cell>
          <cell r="Y67">
            <v>21.560700000000001</v>
          </cell>
          <cell r="AF67">
            <v>13.813932998746287</v>
          </cell>
          <cell r="AM67">
            <v>14.412041883610978</v>
          </cell>
          <cell r="AT67">
            <v>14.068639512676288</v>
          </cell>
          <cell r="BA67">
            <v>5.0476756049664502</v>
          </cell>
        </row>
        <row r="68">
          <cell r="B68" t="str">
            <v>РЕСПУБЛИКА ХАКАСИЯ</v>
          </cell>
          <cell r="Y68">
            <v>8.2199000000000009</v>
          </cell>
          <cell r="AF68">
            <v>8.5741480867128104</v>
          </cell>
          <cell r="AM68">
            <v>9.4331580838789648</v>
          </cell>
          <cell r="AT68">
            <v>9.2810468071730536</v>
          </cell>
          <cell r="BA68">
            <v>3.288227022235171</v>
          </cell>
        </row>
        <row r="69">
          <cell r="B69" t="str">
            <v>РОСТОВСКАЯ ОБЛАСТЬ</v>
          </cell>
          <cell r="Y69">
            <v>20.195360000000001</v>
          </cell>
          <cell r="AF69">
            <v>24.330883840464523</v>
          </cell>
          <cell r="AM69">
            <v>23.407219978980422</v>
          </cell>
          <cell r="AT69">
            <v>23.412625636839394</v>
          </cell>
          <cell r="BA69">
            <v>7.4407105437156673</v>
          </cell>
        </row>
        <row r="70">
          <cell r="B70" t="str">
            <v>РЯЗАНСКАЯ ОБЛАСТЬ</v>
          </cell>
          <cell r="Y70">
            <v>31.649840000000001</v>
          </cell>
          <cell r="AF70">
            <v>23.99445686212832</v>
          </cell>
          <cell r="AM70">
            <v>22.491442309662986</v>
          </cell>
          <cell r="AT70">
            <v>22.442748704035306</v>
          </cell>
          <cell r="BA70">
            <v>7.9999121241733802</v>
          </cell>
        </row>
        <row r="71">
          <cell r="B71" t="str">
            <v>САМАРСКАЯ ОБЛАСТЬ</v>
          </cell>
          <cell r="Y71">
            <v>61.252320000000005</v>
          </cell>
          <cell r="AF71">
            <v>87.973954436644249</v>
          </cell>
          <cell r="AM71">
            <v>82.639549997159193</v>
          </cell>
          <cell r="AT71">
            <v>80.967888187411788</v>
          </cell>
          <cell r="BA71">
            <v>28.737197378784799</v>
          </cell>
        </row>
        <row r="72">
          <cell r="B72" t="str">
            <v>САРАТОВСКАЯ ОБЛАСТЬ</v>
          </cell>
          <cell r="Y72">
            <v>73.331500000000005</v>
          </cell>
          <cell r="AF72">
            <v>72.533088162724084</v>
          </cell>
          <cell r="AM72">
            <v>86.66075570772017</v>
          </cell>
          <cell r="AT72">
            <v>86.420359414337838</v>
          </cell>
          <cell r="BA72">
            <v>31.007266715217895</v>
          </cell>
        </row>
        <row r="73">
          <cell r="B73" t="str">
            <v>САХАЛИНСКАЯ ОБЛАСТЬ</v>
          </cell>
          <cell r="Y73">
            <v>49.282200000000003</v>
          </cell>
          <cell r="AF73">
            <v>53.224020770239584</v>
          </cell>
          <cell r="AM73">
            <v>67.560823905030986</v>
          </cell>
          <cell r="AT73">
            <v>66.180484188645792</v>
          </cell>
          <cell r="BA73">
            <v>23.713071136083769</v>
          </cell>
        </row>
        <row r="74">
          <cell r="B74" t="str">
            <v>СВЕРДЛОВСКАЯ ОБЛАСТЬ</v>
          </cell>
          <cell r="Y74">
            <v>37.695</v>
          </cell>
          <cell r="AF74">
            <v>42.669723955311426</v>
          </cell>
          <cell r="AM74">
            <v>40.485218288835085</v>
          </cell>
          <cell r="AT74">
            <v>39.658020035707167</v>
          </cell>
          <cell r="BA74">
            <v>14.210567720146287</v>
          </cell>
        </row>
        <row r="75">
          <cell r="B75" t="str">
            <v>СМОЛЕНСКАЯ ОБЛАСТЬ</v>
          </cell>
          <cell r="Y75">
            <v>11.926880000000001</v>
          </cell>
          <cell r="AF75">
            <v>14.610334585370163</v>
          </cell>
          <cell r="AM75">
            <v>13.215479442519506</v>
          </cell>
          <cell r="AT75">
            <v>13.132383844645325</v>
          </cell>
          <cell r="BA75">
            <v>4.6812321274649982</v>
          </cell>
        </row>
        <row r="76">
          <cell r="B76" t="str">
            <v>СТАВРОПОЛЬСКИЙ КРАЙ</v>
          </cell>
          <cell r="Y76">
            <v>14.126610000000001</v>
          </cell>
          <cell r="AF76">
            <v>13.188105555785334</v>
          </cell>
          <cell r="AM76">
            <v>12.44239244886376</v>
          </cell>
          <cell r="AT76">
            <v>13.209731398329877</v>
          </cell>
          <cell r="BA76">
            <v>4.7394505970210172</v>
          </cell>
        </row>
        <row r="77">
          <cell r="B77" t="str">
            <v>ТАМБОВСКАЯ ОБЛАСТЬ</v>
          </cell>
          <cell r="Y77">
            <v>15.506930000000001</v>
          </cell>
          <cell r="AF77">
            <v>11.197343579971932</v>
          </cell>
          <cell r="AM77">
            <v>10.870970244825823</v>
          </cell>
          <cell r="AT77">
            <v>11.630153201455856</v>
          </cell>
          <cell r="BA77">
            <v>4.1428929737463829</v>
          </cell>
        </row>
        <row r="78">
          <cell r="B78" t="str">
            <v>ТВЕРСКАЯ ОБЛАСТЬ</v>
          </cell>
          <cell r="Y78">
            <v>53.889290000000003</v>
          </cell>
          <cell r="AF78">
            <v>28.48606463994777</v>
          </cell>
          <cell r="AM78">
            <v>26.629863903385758</v>
          </cell>
          <cell r="AT78">
            <v>26.122342250648771</v>
          </cell>
          <cell r="BA78">
            <v>9.3115592060176766</v>
          </cell>
        </row>
        <row r="79">
          <cell r="B79" t="str">
            <v>ТОМСКАЯ ОБЛАСТЬ</v>
          </cell>
          <cell r="Y79">
            <v>33.2836</v>
          </cell>
          <cell r="AF79">
            <v>22.519216987535422</v>
          </cell>
          <cell r="AM79">
            <v>21.869956627501974</v>
          </cell>
          <cell r="AT79">
            <v>21.363327158872064</v>
          </cell>
          <cell r="BA79">
            <v>7.6651092260905651</v>
          </cell>
        </row>
        <row r="80">
          <cell r="B80" t="str">
            <v>ТУЛЬСКАЯ ОБЛАСТЬ</v>
          </cell>
          <cell r="Y80">
            <v>94.200220000000002</v>
          </cell>
          <cell r="AF80">
            <v>70.63089643460502</v>
          </cell>
          <cell r="AM80">
            <v>66.948038082048498</v>
          </cell>
          <cell r="AT80">
            <v>65.932730220293678</v>
          </cell>
          <cell r="BA80">
            <v>23.48356526305281</v>
          </cell>
        </row>
        <row r="81">
          <cell r="B81" t="str">
            <v>ТЮМЕНСКАЯ ОБЛАСТЬ</v>
          </cell>
          <cell r="Y81">
            <v>21.205110000000001</v>
          </cell>
          <cell r="AF81">
            <v>40.771719235833572</v>
          </cell>
          <cell r="AM81">
            <v>38.673633473083292</v>
          </cell>
          <cell r="AT81">
            <v>37.884181048707248</v>
          </cell>
          <cell r="BA81">
            <v>13.562126242375918</v>
          </cell>
        </row>
        <row r="82">
          <cell r="B82" t="str">
            <v>УДМУРТСКАЯ РЕСПУБЛИКА</v>
          </cell>
          <cell r="Y82">
            <v>23.491119999999999</v>
          </cell>
          <cell r="AF82">
            <v>26.702996790457139</v>
          </cell>
          <cell r="AM82">
            <v>26.554050690111616</v>
          </cell>
          <cell r="AT82">
            <v>26.074933514506938</v>
          </cell>
          <cell r="BA82">
            <v>9.3555690049243125</v>
          </cell>
        </row>
        <row r="83">
          <cell r="B83" t="str">
            <v>УЛЬЯНОВСКАЯ ОБЛАСТЬ</v>
          </cell>
          <cell r="Y83">
            <v>0</v>
          </cell>
          <cell r="AF83">
            <v>12.720697953293804</v>
          </cell>
          <cell r="AM83">
            <v>12.262278543348808</v>
          </cell>
          <cell r="AT83">
            <v>12.290038430147861</v>
          </cell>
          <cell r="BA83">
            <v>2.6222150732095386</v>
          </cell>
        </row>
        <row r="84">
          <cell r="B84" t="str">
            <v>ХАБАРОВСКИЙ КРАЙ</v>
          </cell>
          <cell r="Y84">
            <v>16.7529</v>
          </cell>
          <cell r="AF84">
            <v>7.4093378207271643</v>
          </cell>
          <cell r="AM84">
            <v>6.9725279598413632</v>
          </cell>
          <cell r="AT84">
            <v>6.8839533554288339</v>
          </cell>
          <cell r="BA84">
            <v>2.4696808640026306</v>
          </cell>
        </row>
        <row r="85">
          <cell r="B85" t="str">
            <v>ХАНТЫ-МАНСИЙСКИЙ АВТОНОМНЫЙ ОКРУГ</v>
          </cell>
          <cell r="Y85">
            <v>16.101700000000001</v>
          </cell>
          <cell r="AF85">
            <v>16.85572347692435</v>
          </cell>
          <cell r="AM85">
            <v>16.109477894156861</v>
          </cell>
          <cell r="AT85">
            <v>15.82061419881572</v>
          </cell>
          <cell r="BA85">
            <v>4.9624344301030643</v>
          </cell>
        </row>
        <row r="86">
          <cell r="B86" t="str">
            <v>ЧЕЛЯБИНСКАЯ ОБЛАСТЬ</v>
          </cell>
          <cell r="Y86">
            <v>41.40645</v>
          </cell>
          <cell r="AF86">
            <v>43.072327899793741</v>
          </cell>
          <cell r="AM86">
            <v>41.007501434775584</v>
          </cell>
          <cell r="AT86">
            <v>40.323787559459809</v>
          </cell>
          <cell r="BA86">
            <v>14.261833105970851</v>
          </cell>
        </row>
        <row r="87">
          <cell r="B87" t="str">
            <v>ЧЕЧЕНСКАЯ РЕСПУБЛИКА</v>
          </cell>
          <cell r="Y87">
            <v>17.467199999999998</v>
          </cell>
          <cell r="AF87">
            <v>9.6953296827630968</v>
          </cell>
          <cell r="AM87">
            <v>10.028871510588422</v>
          </cell>
          <cell r="AT87">
            <v>9.7735840964570375</v>
          </cell>
          <cell r="BA87">
            <v>3.5066847101914576</v>
          </cell>
        </row>
        <row r="88">
          <cell r="B88" t="str">
            <v>ЧУВАШСКАЯ РЕСПУБЛИКА - ЧУВАШИЯ</v>
          </cell>
          <cell r="Y88">
            <v>47.553069999999998</v>
          </cell>
          <cell r="AF88">
            <v>38.745658497859431</v>
          </cell>
          <cell r="AM88">
            <v>35.97192661157321</v>
          </cell>
          <cell r="AT88">
            <v>38.238216241668376</v>
          </cell>
          <cell r="BA88">
            <v>13.719628648898954</v>
          </cell>
        </row>
        <row r="89">
          <cell r="B89" t="str">
            <v>ЧУКОТСКИЙ АВТОНОМНЫЙ ОКРУГ</v>
          </cell>
          <cell r="Y89">
            <v>1.3225</v>
          </cell>
          <cell r="AF89">
            <v>2.4954957270651827</v>
          </cell>
          <cell r="AM89">
            <v>2.6566863099798788</v>
          </cell>
          <cell r="AT89">
            <v>2.2330161209399746</v>
          </cell>
          <cell r="BA89">
            <v>0.80120184201496247</v>
          </cell>
        </row>
        <row r="90">
          <cell r="B90" t="str">
            <v>ЯМАЛО-НЕНЕЦКИЙ АВТОНОМНЫЙ ОКРУГ</v>
          </cell>
          <cell r="Y90">
            <v>11.58405</v>
          </cell>
          <cell r="AF90">
            <v>0</v>
          </cell>
          <cell r="AM90">
            <v>9.6093547848810346</v>
          </cell>
          <cell r="AT90">
            <v>20.535465922311683</v>
          </cell>
          <cell r="BA90">
            <v>7.3532792928072901</v>
          </cell>
        </row>
        <row r="91">
          <cell r="B91" t="str">
            <v>ЯРОСЛАВСКАЯ ОБЛАСТЬ</v>
          </cell>
          <cell r="Y91">
            <v>39.715270000000004</v>
          </cell>
          <cell r="AF91">
            <v>31.311886649646933</v>
          </cell>
          <cell r="AM91">
            <v>29.504959881746693</v>
          </cell>
          <cell r="AT91">
            <v>29.091441751082659</v>
          </cell>
          <cell r="BA91">
            <v>10.369831717523542</v>
          </cell>
        </row>
      </sheetData>
      <sheetData sheetId="4"/>
      <sheetData sheetId="5">
        <row r="12">
          <cell r="B12">
            <v>0.2</v>
          </cell>
          <cell r="C12">
            <v>0.65</v>
          </cell>
          <cell r="D12">
            <v>0.15</v>
          </cell>
          <cell r="E12">
            <v>0</v>
          </cell>
        </row>
        <row r="13">
          <cell r="B13">
            <v>0</v>
          </cell>
          <cell r="C13">
            <v>0.2</v>
          </cell>
          <cell r="D13">
            <v>0.65</v>
          </cell>
          <cell r="E13">
            <v>0.15</v>
          </cell>
        </row>
        <row r="14">
          <cell r="B14">
            <v>0</v>
          </cell>
          <cell r="C14">
            <v>0</v>
          </cell>
          <cell r="D14">
            <v>0.2</v>
          </cell>
          <cell r="E14">
            <v>0.8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2"/>
  <sheetViews>
    <sheetView workbookViewId="0">
      <selection activeCell="N12" sqref="N12"/>
    </sheetView>
  </sheetViews>
  <sheetFormatPr defaultColWidth="9.140625" defaultRowHeight="15"/>
  <cols>
    <col min="1" max="1" width="5.7109375" customWidth="1"/>
    <col min="2" max="2" width="12.7109375" customWidth="1"/>
    <col min="3" max="3" width="0" hidden="1" customWidth="1"/>
    <col min="4" max="4" width="34.7109375" customWidth="1"/>
    <col min="5" max="5" width="0" hidden="1" customWidth="1"/>
    <col min="6" max="6" width="15.7109375" hidden="1" customWidth="1"/>
    <col min="7" max="7" width="8.7109375" customWidth="1"/>
    <col min="8" max="8" width="10.7109375" customWidth="1"/>
    <col min="9" max="9" width="10.7109375" hidden="1" customWidth="1"/>
    <col min="10" max="17" width="10.7109375" customWidth="1"/>
    <col min="18" max="29" width="11.140625" bestFit="1" customWidth="1"/>
    <col min="257" max="257" width="5.7109375" customWidth="1"/>
    <col min="258" max="258" width="12.7109375" customWidth="1"/>
    <col min="259" max="259" width="0" hidden="1" customWidth="1"/>
    <col min="260" max="260" width="34.7109375" customWidth="1"/>
    <col min="261" max="262" width="0" hidden="1" customWidth="1"/>
    <col min="263" max="263" width="8.7109375" customWidth="1"/>
    <col min="264" max="264" width="10.7109375" customWidth="1"/>
    <col min="265" max="265" width="0" hidden="1" customWidth="1"/>
    <col min="266" max="273" width="10.7109375" customWidth="1"/>
    <col min="274" max="285" width="11.140625" bestFit="1" customWidth="1"/>
    <col min="513" max="513" width="5.7109375" customWidth="1"/>
    <col min="514" max="514" width="12.7109375" customWidth="1"/>
    <col min="515" max="515" width="0" hidden="1" customWidth="1"/>
    <col min="516" max="516" width="34.7109375" customWidth="1"/>
    <col min="517" max="518" width="0" hidden="1" customWidth="1"/>
    <col min="519" max="519" width="8.7109375" customWidth="1"/>
    <col min="520" max="520" width="10.7109375" customWidth="1"/>
    <col min="521" max="521" width="0" hidden="1" customWidth="1"/>
    <col min="522" max="529" width="10.7109375" customWidth="1"/>
    <col min="530" max="541" width="11.140625" bestFit="1" customWidth="1"/>
    <col min="769" max="769" width="5.7109375" customWidth="1"/>
    <col min="770" max="770" width="12.7109375" customWidth="1"/>
    <col min="771" max="771" width="0" hidden="1" customWidth="1"/>
    <col min="772" max="772" width="34.7109375" customWidth="1"/>
    <col min="773" max="774" width="0" hidden="1" customWidth="1"/>
    <col min="775" max="775" width="8.7109375" customWidth="1"/>
    <col min="776" max="776" width="10.7109375" customWidth="1"/>
    <col min="777" max="777" width="0" hidden="1" customWidth="1"/>
    <col min="778" max="785" width="10.7109375" customWidth="1"/>
    <col min="786" max="797" width="11.140625" bestFit="1" customWidth="1"/>
    <col min="1025" max="1025" width="5.7109375" customWidth="1"/>
    <col min="1026" max="1026" width="12.7109375" customWidth="1"/>
    <col min="1027" max="1027" width="0" hidden="1" customWidth="1"/>
    <col min="1028" max="1028" width="34.7109375" customWidth="1"/>
    <col min="1029" max="1030" width="0" hidden="1" customWidth="1"/>
    <col min="1031" max="1031" width="8.7109375" customWidth="1"/>
    <col min="1032" max="1032" width="10.7109375" customWidth="1"/>
    <col min="1033" max="1033" width="0" hidden="1" customWidth="1"/>
    <col min="1034" max="1041" width="10.7109375" customWidth="1"/>
    <col min="1042" max="1053" width="11.140625" bestFit="1" customWidth="1"/>
    <col min="1281" max="1281" width="5.7109375" customWidth="1"/>
    <col min="1282" max="1282" width="12.7109375" customWidth="1"/>
    <col min="1283" max="1283" width="0" hidden="1" customWidth="1"/>
    <col min="1284" max="1284" width="34.7109375" customWidth="1"/>
    <col min="1285" max="1286" width="0" hidden="1" customWidth="1"/>
    <col min="1287" max="1287" width="8.7109375" customWidth="1"/>
    <col min="1288" max="1288" width="10.7109375" customWidth="1"/>
    <col min="1289" max="1289" width="0" hidden="1" customWidth="1"/>
    <col min="1290" max="1297" width="10.7109375" customWidth="1"/>
    <col min="1298" max="1309" width="11.140625" bestFit="1" customWidth="1"/>
    <col min="1537" max="1537" width="5.7109375" customWidth="1"/>
    <col min="1538" max="1538" width="12.7109375" customWidth="1"/>
    <col min="1539" max="1539" width="0" hidden="1" customWidth="1"/>
    <col min="1540" max="1540" width="34.7109375" customWidth="1"/>
    <col min="1541" max="1542" width="0" hidden="1" customWidth="1"/>
    <col min="1543" max="1543" width="8.7109375" customWidth="1"/>
    <col min="1544" max="1544" width="10.7109375" customWidth="1"/>
    <col min="1545" max="1545" width="0" hidden="1" customWidth="1"/>
    <col min="1546" max="1553" width="10.7109375" customWidth="1"/>
    <col min="1554" max="1565" width="11.140625" bestFit="1" customWidth="1"/>
    <col min="1793" max="1793" width="5.7109375" customWidth="1"/>
    <col min="1794" max="1794" width="12.7109375" customWidth="1"/>
    <col min="1795" max="1795" width="0" hidden="1" customWidth="1"/>
    <col min="1796" max="1796" width="34.7109375" customWidth="1"/>
    <col min="1797" max="1798" width="0" hidden="1" customWidth="1"/>
    <col min="1799" max="1799" width="8.7109375" customWidth="1"/>
    <col min="1800" max="1800" width="10.7109375" customWidth="1"/>
    <col min="1801" max="1801" width="0" hidden="1" customWidth="1"/>
    <col min="1802" max="1809" width="10.7109375" customWidth="1"/>
    <col min="1810" max="1821" width="11.140625" bestFit="1" customWidth="1"/>
    <col min="2049" max="2049" width="5.7109375" customWidth="1"/>
    <col min="2050" max="2050" width="12.7109375" customWidth="1"/>
    <col min="2051" max="2051" width="0" hidden="1" customWidth="1"/>
    <col min="2052" max="2052" width="34.7109375" customWidth="1"/>
    <col min="2053" max="2054" width="0" hidden="1" customWidth="1"/>
    <col min="2055" max="2055" width="8.7109375" customWidth="1"/>
    <col min="2056" max="2056" width="10.7109375" customWidth="1"/>
    <col min="2057" max="2057" width="0" hidden="1" customWidth="1"/>
    <col min="2058" max="2065" width="10.7109375" customWidth="1"/>
    <col min="2066" max="2077" width="11.140625" bestFit="1" customWidth="1"/>
    <col min="2305" max="2305" width="5.7109375" customWidth="1"/>
    <col min="2306" max="2306" width="12.7109375" customWidth="1"/>
    <col min="2307" max="2307" width="0" hidden="1" customWidth="1"/>
    <col min="2308" max="2308" width="34.7109375" customWidth="1"/>
    <col min="2309" max="2310" width="0" hidden="1" customWidth="1"/>
    <col min="2311" max="2311" width="8.7109375" customWidth="1"/>
    <col min="2312" max="2312" width="10.7109375" customWidth="1"/>
    <col min="2313" max="2313" width="0" hidden="1" customWidth="1"/>
    <col min="2314" max="2321" width="10.7109375" customWidth="1"/>
    <col min="2322" max="2333" width="11.140625" bestFit="1" customWidth="1"/>
    <col min="2561" max="2561" width="5.7109375" customWidth="1"/>
    <col min="2562" max="2562" width="12.7109375" customWidth="1"/>
    <col min="2563" max="2563" width="0" hidden="1" customWidth="1"/>
    <col min="2564" max="2564" width="34.7109375" customWidth="1"/>
    <col min="2565" max="2566" width="0" hidden="1" customWidth="1"/>
    <col min="2567" max="2567" width="8.7109375" customWidth="1"/>
    <col min="2568" max="2568" width="10.7109375" customWidth="1"/>
    <col min="2569" max="2569" width="0" hidden="1" customWidth="1"/>
    <col min="2570" max="2577" width="10.7109375" customWidth="1"/>
    <col min="2578" max="2589" width="11.140625" bestFit="1" customWidth="1"/>
    <col min="2817" max="2817" width="5.7109375" customWidth="1"/>
    <col min="2818" max="2818" width="12.7109375" customWidth="1"/>
    <col min="2819" max="2819" width="0" hidden="1" customWidth="1"/>
    <col min="2820" max="2820" width="34.7109375" customWidth="1"/>
    <col min="2821" max="2822" width="0" hidden="1" customWidth="1"/>
    <col min="2823" max="2823" width="8.7109375" customWidth="1"/>
    <col min="2824" max="2824" width="10.7109375" customWidth="1"/>
    <col min="2825" max="2825" width="0" hidden="1" customWidth="1"/>
    <col min="2826" max="2833" width="10.7109375" customWidth="1"/>
    <col min="2834" max="2845" width="11.140625" bestFit="1" customWidth="1"/>
    <col min="3073" max="3073" width="5.7109375" customWidth="1"/>
    <col min="3074" max="3074" width="12.7109375" customWidth="1"/>
    <col min="3075" max="3075" width="0" hidden="1" customWidth="1"/>
    <col min="3076" max="3076" width="34.7109375" customWidth="1"/>
    <col min="3077" max="3078" width="0" hidden="1" customWidth="1"/>
    <col min="3079" max="3079" width="8.7109375" customWidth="1"/>
    <col min="3080" max="3080" width="10.7109375" customWidth="1"/>
    <col min="3081" max="3081" width="0" hidden="1" customWidth="1"/>
    <col min="3082" max="3089" width="10.7109375" customWidth="1"/>
    <col min="3090" max="3101" width="11.140625" bestFit="1" customWidth="1"/>
    <col min="3329" max="3329" width="5.7109375" customWidth="1"/>
    <col min="3330" max="3330" width="12.7109375" customWidth="1"/>
    <col min="3331" max="3331" width="0" hidden="1" customWidth="1"/>
    <col min="3332" max="3332" width="34.7109375" customWidth="1"/>
    <col min="3333" max="3334" width="0" hidden="1" customWidth="1"/>
    <col min="3335" max="3335" width="8.7109375" customWidth="1"/>
    <col min="3336" max="3336" width="10.7109375" customWidth="1"/>
    <col min="3337" max="3337" width="0" hidden="1" customWidth="1"/>
    <col min="3338" max="3345" width="10.7109375" customWidth="1"/>
    <col min="3346" max="3357" width="11.140625" bestFit="1" customWidth="1"/>
    <col min="3585" max="3585" width="5.7109375" customWidth="1"/>
    <col min="3586" max="3586" width="12.7109375" customWidth="1"/>
    <col min="3587" max="3587" width="0" hidden="1" customWidth="1"/>
    <col min="3588" max="3588" width="34.7109375" customWidth="1"/>
    <col min="3589" max="3590" width="0" hidden="1" customWidth="1"/>
    <col min="3591" max="3591" width="8.7109375" customWidth="1"/>
    <col min="3592" max="3592" width="10.7109375" customWidth="1"/>
    <col min="3593" max="3593" width="0" hidden="1" customWidth="1"/>
    <col min="3594" max="3601" width="10.7109375" customWidth="1"/>
    <col min="3602" max="3613" width="11.140625" bestFit="1" customWidth="1"/>
    <col min="3841" max="3841" width="5.7109375" customWidth="1"/>
    <col min="3842" max="3842" width="12.7109375" customWidth="1"/>
    <col min="3843" max="3843" width="0" hidden="1" customWidth="1"/>
    <col min="3844" max="3844" width="34.7109375" customWidth="1"/>
    <col min="3845" max="3846" width="0" hidden="1" customWidth="1"/>
    <col min="3847" max="3847" width="8.7109375" customWidth="1"/>
    <col min="3848" max="3848" width="10.7109375" customWidth="1"/>
    <col min="3849" max="3849" width="0" hidden="1" customWidth="1"/>
    <col min="3850" max="3857" width="10.7109375" customWidth="1"/>
    <col min="3858" max="3869" width="11.140625" bestFit="1" customWidth="1"/>
    <col min="4097" max="4097" width="5.7109375" customWidth="1"/>
    <col min="4098" max="4098" width="12.7109375" customWidth="1"/>
    <col min="4099" max="4099" width="0" hidden="1" customWidth="1"/>
    <col min="4100" max="4100" width="34.7109375" customWidth="1"/>
    <col min="4101" max="4102" width="0" hidden="1" customWidth="1"/>
    <col min="4103" max="4103" width="8.7109375" customWidth="1"/>
    <col min="4104" max="4104" width="10.7109375" customWidth="1"/>
    <col min="4105" max="4105" width="0" hidden="1" customWidth="1"/>
    <col min="4106" max="4113" width="10.7109375" customWidth="1"/>
    <col min="4114" max="4125" width="11.140625" bestFit="1" customWidth="1"/>
    <col min="4353" max="4353" width="5.7109375" customWidth="1"/>
    <col min="4354" max="4354" width="12.7109375" customWidth="1"/>
    <col min="4355" max="4355" width="0" hidden="1" customWidth="1"/>
    <col min="4356" max="4356" width="34.7109375" customWidth="1"/>
    <col min="4357" max="4358" width="0" hidden="1" customWidth="1"/>
    <col min="4359" max="4359" width="8.7109375" customWidth="1"/>
    <col min="4360" max="4360" width="10.7109375" customWidth="1"/>
    <col min="4361" max="4361" width="0" hidden="1" customWidth="1"/>
    <col min="4362" max="4369" width="10.7109375" customWidth="1"/>
    <col min="4370" max="4381" width="11.140625" bestFit="1" customWidth="1"/>
    <col min="4609" max="4609" width="5.7109375" customWidth="1"/>
    <col min="4610" max="4610" width="12.7109375" customWidth="1"/>
    <col min="4611" max="4611" width="0" hidden="1" customWidth="1"/>
    <col min="4612" max="4612" width="34.7109375" customWidth="1"/>
    <col min="4613" max="4614" width="0" hidden="1" customWidth="1"/>
    <col min="4615" max="4615" width="8.7109375" customWidth="1"/>
    <col min="4616" max="4616" width="10.7109375" customWidth="1"/>
    <col min="4617" max="4617" width="0" hidden="1" customWidth="1"/>
    <col min="4618" max="4625" width="10.7109375" customWidth="1"/>
    <col min="4626" max="4637" width="11.140625" bestFit="1" customWidth="1"/>
    <col min="4865" max="4865" width="5.7109375" customWidth="1"/>
    <col min="4866" max="4866" width="12.7109375" customWidth="1"/>
    <col min="4867" max="4867" width="0" hidden="1" customWidth="1"/>
    <col min="4868" max="4868" width="34.7109375" customWidth="1"/>
    <col min="4869" max="4870" width="0" hidden="1" customWidth="1"/>
    <col min="4871" max="4871" width="8.7109375" customWidth="1"/>
    <col min="4872" max="4872" width="10.7109375" customWidth="1"/>
    <col min="4873" max="4873" width="0" hidden="1" customWidth="1"/>
    <col min="4874" max="4881" width="10.7109375" customWidth="1"/>
    <col min="4882" max="4893" width="11.140625" bestFit="1" customWidth="1"/>
    <col min="5121" max="5121" width="5.7109375" customWidth="1"/>
    <col min="5122" max="5122" width="12.7109375" customWidth="1"/>
    <col min="5123" max="5123" width="0" hidden="1" customWidth="1"/>
    <col min="5124" max="5124" width="34.7109375" customWidth="1"/>
    <col min="5125" max="5126" width="0" hidden="1" customWidth="1"/>
    <col min="5127" max="5127" width="8.7109375" customWidth="1"/>
    <col min="5128" max="5128" width="10.7109375" customWidth="1"/>
    <col min="5129" max="5129" width="0" hidden="1" customWidth="1"/>
    <col min="5130" max="5137" width="10.7109375" customWidth="1"/>
    <col min="5138" max="5149" width="11.140625" bestFit="1" customWidth="1"/>
    <col min="5377" max="5377" width="5.7109375" customWidth="1"/>
    <col min="5378" max="5378" width="12.7109375" customWidth="1"/>
    <col min="5379" max="5379" width="0" hidden="1" customWidth="1"/>
    <col min="5380" max="5380" width="34.7109375" customWidth="1"/>
    <col min="5381" max="5382" width="0" hidden="1" customWidth="1"/>
    <col min="5383" max="5383" width="8.7109375" customWidth="1"/>
    <col min="5384" max="5384" width="10.7109375" customWidth="1"/>
    <col min="5385" max="5385" width="0" hidden="1" customWidth="1"/>
    <col min="5386" max="5393" width="10.7109375" customWidth="1"/>
    <col min="5394" max="5405" width="11.140625" bestFit="1" customWidth="1"/>
    <col min="5633" max="5633" width="5.7109375" customWidth="1"/>
    <col min="5634" max="5634" width="12.7109375" customWidth="1"/>
    <col min="5635" max="5635" width="0" hidden="1" customWidth="1"/>
    <col min="5636" max="5636" width="34.7109375" customWidth="1"/>
    <col min="5637" max="5638" width="0" hidden="1" customWidth="1"/>
    <col min="5639" max="5639" width="8.7109375" customWidth="1"/>
    <col min="5640" max="5640" width="10.7109375" customWidth="1"/>
    <col min="5641" max="5641" width="0" hidden="1" customWidth="1"/>
    <col min="5642" max="5649" width="10.7109375" customWidth="1"/>
    <col min="5650" max="5661" width="11.140625" bestFit="1" customWidth="1"/>
    <col min="5889" max="5889" width="5.7109375" customWidth="1"/>
    <col min="5890" max="5890" width="12.7109375" customWidth="1"/>
    <col min="5891" max="5891" width="0" hidden="1" customWidth="1"/>
    <col min="5892" max="5892" width="34.7109375" customWidth="1"/>
    <col min="5893" max="5894" width="0" hidden="1" customWidth="1"/>
    <col min="5895" max="5895" width="8.7109375" customWidth="1"/>
    <col min="5896" max="5896" width="10.7109375" customWidth="1"/>
    <col min="5897" max="5897" width="0" hidden="1" customWidth="1"/>
    <col min="5898" max="5905" width="10.7109375" customWidth="1"/>
    <col min="5906" max="5917" width="11.140625" bestFit="1" customWidth="1"/>
    <col min="6145" max="6145" width="5.7109375" customWidth="1"/>
    <col min="6146" max="6146" width="12.7109375" customWidth="1"/>
    <col min="6147" max="6147" width="0" hidden="1" customWidth="1"/>
    <col min="6148" max="6148" width="34.7109375" customWidth="1"/>
    <col min="6149" max="6150" width="0" hidden="1" customWidth="1"/>
    <col min="6151" max="6151" width="8.7109375" customWidth="1"/>
    <col min="6152" max="6152" width="10.7109375" customWidth="1"/>
    <col min="6153" max="6153" width="0" hidden="1" customWidth="1"/>
    <col min="6154" max="6161" width="10.7109375" customWidth="1"/>
    <col min="6162" max="6173" width="11.140625" bestFit="1" customWidth="1"/>
    <col min="6401" max="6401" width="5.7109375" customWidth="1"/>
    <col min="6402" max="6402" width="12.7109375" customWidth="1"/>
    <col min="6403" max="6403" width="0" hidden="1" customWidth="1"/>
    <col min="6404" max="6404" width="34.7109375" customWidth="1"/>
    <col min="6405" max="6406" width="0" hidden="1" customWidth="1"/>
    <col min="6407" max="6407" width="8.7109375" customWidth="1"/>
    <col min="6408" max="6408" width="10.7109375" customWidth="1"/>
    <col min="6409" max="6409" width="0" hidden="1" customWidth="1"/>
    <col min="6410" max="6417" width="10.7109375" customWidth="1"/>
    <col min="6418" max="6429" width="11.140625" bestFit="1" customWidth="1"/>
    <col min="6657" max="6657" width="5.7109375" customWidth="1"/>
    <col min="6658" max="6658" width="12.7109375" customWidth="1"/>
    <col min="6659" max="6659" width="0" hidden="1" customWidth="1"/>
    <col min="6660" max="6660" width="34.7109375" customWidth="1"/>
    <col min="6661" max="6662" width="0" hidden="1" customWidth="1"/>
    <col min="6663" max="6663" width="8.7109375" customWidth="1"/>
    <col min="6664" max="6664" width="10.7109375" customWidth="1"/>
    <col min="6665" max="6665" width="0" hidden="1" customWidth="1"/>
    <col min="6666" max="6673" width="10.7109375" customWidth="1"/>
    <col min="6674" max="6685" width="11.140625" bestFit="1" customWidth="1"/>
    <col min="6913" max="6913" width="5.7109375" customWidth="1"/>
    <col min="6914" max="6914" width="12.7109375" customWidth="1"/>
    <col min="6915" max="6915" width="0" hidden="1" customWidth="1"/>
    <col min="6916" max="6916" width="34.7109375" customWidth="1"/>
    <col min="6917" max="6918" width="0" hidden="1" customWidth="1"/>
    <col min="6919" max="6919" width="8.7109375" customWidth="1"/>
    <col min="6920" max="6920" width="10.7109375" customWidth="1"/>
    <col min="6921" max="6921" width="0" hidden="1" customWidth="1"/>
    <col min="6922" max="6929" width="10.7109375" customWidth="1"/>
    <col min="6930" max="6941" width="11.140625" bestFit="1" customWidth="1"/>
    <col min="7169" max="7169" width="5.7109375" customWidth="1"/>
    <col min="7170" max="7170" width="12.7109375" customWidth="1"/>
    <col min="7171" max="7171" width="0" hidden="1" customWidth="1"/>
    <col min="7172" max="7172" width="34.7109375" customWidth="1"/>
    <col min="7173" max="7174" width="0" hidden="1" customWidth="1"/>
    <col min="7175" max="7175" width="8.7109375" customWidth="1"/>
    <col min="7176" max="7176" width="10.7109375" customWidth="1"/>
    <col min="7177" max="7177" width="0" hidden="1" customWidth="1"/>
    <col min="7178" max="7185" width="10.7109375" customWidth="1"/>
    <col min="7186" max="7197" width="11.140625" bestFit="1" customWidth="1"/>
    <col min="7425" max="7425" width="5.7109375" customWidth="1"/>
    <col min="7426" max="7426" width="12.7109375" customWidth="1"/>
    <col min="7427" max="7427" width="0" hidden="1" customWidth="1"/>
    <col min="7428" max="7428" width="34.7109375" customWidth="1"/>
    <col min="7429" max="7430" width="0" hidden="1" customWidth="1"/>
    <col min="7431" max="7431" width="8.7109375" customWidth="1"/>
    <col min="7432" max="7432" width="10.7109375" customWidth="1"/>
    <col min="7433" max="7433" width="0" hidden="1" customWidth="1"/>
    <col min="7434" max="7441" width="10.7109375" customWidth="1"/>
    <col min="7442" max="7453" width="11.140625" bestFit="1" customWidth="1"/>
    <col min="7681" max="7681" width="5.7109375" customWidth="1"/>
    <col min="7682" max="7682" width="12.7109375" customWidth="1"/>
    <col min="7683" max="7683" width="0" hidden="1" customWidth="1"/>
    <col min="7684" max="7684" width="34.7109375" customWidth="1"/>
    <col min="7685" max="7686" width="0" hidden="1" customWidth="1"/>
    <col min="7687" max="7687" width="8.7109375" customWidth="1"/>
    <col min="7688" max="7688" width="10.7109375" customWidth="1"/>
    <col min="7689" max="7689" width="0" hidden="1" customWidth="1"/>
    <col min="7690" max="7697" width="10.7109375" customWidth="1"/>
    <col min="7698" max="7709" width="11.140625" bestFit="1" customWidth="1"/>
    <col min="7937" max="7937" width="5.7109375" customWidth="1"/>
    <col min="7938" max="7938" width="12.7109375" customWidth="1"/>
    <col min="7939" max="7939" width="0" hidden="1" customWidth="1"/>
    <col min="7940" max="7940" width="34.7109375" customWidth="1"/>
    <col min="7941" max="7942" width="0" hidden="1" customWidth="1"/>
    <col min="7943" max="7943" width="8.7109375" customWidth="1"/>
    <col min="7944" max="7944" width="10.7109375" customWidth="1"/>
    <col min="7945" max="7945" width="0" hidden="1" customWidth="1"/>
    <col min="7946" max="7953" width="10.7109375" customWidth="1"/>
    <col min="7954" max="7965" width="11.140625" bestFit="1" customWidth="1"/>
    <col min="8193" max="8193" width="5.7109375" customWidth="1"/>
    <col min="8194" max="8194" width="12.7109375" customWidth="1"/>
    <col min="8195" max="8195" width="0" hidden="1" customWidth="1"/>
    <col min="8196" max="8196" width="34.7109375" customWidth="1"/>
    <col min="8197" max="8198" width="0" hidden="1" customWidth="1"/>
    <col min="8199" max="8199" width="8.7109375" customWidth="1"/>
    <col min="8200" max="8200" width="10.7109375" customWidth="1"/>
    <col min="8201" max="8201" width="0" hidden="1" customWidth="1"/>
    <col min="8202" max="8209" width="10.7109375" customWidth="1"/>
    <col min="8210" max="8221" width="11.140625" bestFit="1" customWidth="1"/>
    <col min="8449" max="8449" width="5.7109375" customWidth="1"/>
    <col min="8450" max="8450" width="12.7109375" customWidth="1"/>
    <col min="8451" max="8451" width="0" hidden="1" customWidth="1"/>
    <col min="8452" max="8452" width="34.7109375" customWidth="1"/>
    <col min="8453" max="8454" width="0" hidden="1" customWidth="1"/>
    <col min="8455" max="8455" width="8.7109375" customWidth="1"/>
    <col min="8456" max="8456" width="10.7109375" customWidth="1"/>
    <col min="8457" max="8457" width="0" hidden="1" customWidth="1"/>
    <col min="8458" max="8465" width="10.7109375" customWidth="1"/>
    <col min="8466" max="8477" width="11.140625" bestFit="1" customWidth="1"/>
    <col min="8705" max="8705" width="5.7109375" customWidth="1"/>
    <col min="8706" max="8706" width="12.7109375" customWidth="1"/>
    <col min="8707" max="8707" width="0" hidden="1" customWidth="1"/>
    <col min="8708" max="8708" width="34.7109375" customWidth="1"/>
    <col min="8709" max="8710" width="0" hidden="1" customWidth="1"/>
    <col min="8711" max="8711" width="8.7109375" customWidth="1"/>
    <col min="8712" max="8712" width="10.7109375" customWidth="1"/>
    <col min="8713" max="8713" width="0" hidden="1" customWidth="1"/>
    <col min="8714" max="8721" width="10.7109375" customWidth="1"/>
    <col min="8722" max="8733" width="11.140625" bestFit="1" customWidth="1"/>
    <col min="8961" max="8961" width="5.7109375" customWidth="1"/>
    <col min="8962" max="8962" width="12.7109375" customWidth="1"/>
    <col min="8963" max="8963" width="0" hidden="1" customWidth="1"/>
    <col min="8964" max="8964" width="34.7109375" customWidth="1"/>
    <col min="8965" max="8966" width="0" hidden="1" customWidth="1"/>
    <col min="8967" max="8967" width="8.7109375" customWidth="1"/>
    <col min="8968" max="8968" width="10.7109375" customWidth="1"/>
    <col min="8969" max="8969" width="0" hidden="1" customWidth="1"/>
    <col min="8970" max="8977" width="10.7109375" customWidth="1"/>
    <col min="8978" max="8989" width="11.140625" bestFit="1" customWidth="1"/>
    <col min="9217" max="9217" width="5.7109375" customWidth="1"/>
    <col min="9218" max="9218" width="12.7109375" customWidth="1"/>
    <col min="9219" max="9219" width="0" hidden="1" customWidth="1"/>
    <col min="9220" max="9220" width="34.7109375" customWidth="1"/>
    <col min="9221" max="9222" width="0" hidden="1" customWidth="1"/>
    <col min="9223" max="9223" width="8.7109375" customWidth="1"/>
    <col min="9224" max="9224" width="10.7109375" customWidth="1"/>
    <col min="9225" max="9225" width="0" hidden="1" customWidth="1"/>
    <col min="9226" max="9233" width="10.7109375" customWidth="1"/>
    <col min="9234" max="9245" width="11.140625" bestFit="1" customWidth="1"/>
    <col min="9473" max="9473" width="5.7109375" customWidth="1"/>
    <col min="9474" max="9474" width="12.7109375" customWidth="1"/>
    <col min="9475" max="9475" width="0" hidden="1" customWidth="1"/>
    <col min="9476" max="9476" width="34.7109375" customWidth="1"/>
    <col min="9477" max="9478" width="0" hidden="1" customWidth="1"/>
    <col min="9479" max="9479" width="8.7109375" customWidth="1"/>
    <col min="9480" max="9480" width="10.7109375" customWidth="1"/>
    <col min="9481" max="9481" width="0" hidden="1" customWidth="1"/>
    <col min="9482" max="9489" width="10.7109375" customWidth="1"/>
    <col min="9490" max="9501" width="11.140625" bestFit="1" customWidth="1"/>
    <col min="9729" max="9729" width="5.7109375" customWidth="1"/>
    <col min="9730" max="9730" width="12.7109375" customWidth="1"/>
    <col min="9731" max="9731" width="0" hidden="1" customWidth="1"/>
    <col min="9732" max="9732" width="34.7109375" customWidth="1"/>
    <col min="9733" max="9734" width="0" hidden="1" customWidth="1"/>
    <col min="9735" max="9735" width="8.7109375" customWidth="1"/>
    <col min="9736" max="9736" width="10.7109375" customWidth="1"/>
    <col min="9737" max="9737" width="0" hidden="1" customWidth="1"/>
    <col min="9738" max="9745" width="10.7109375" customWidth="1"/>
    <col min="9746" max="9757" width="11.140625" bestFit="1" customWidth="1"/>
    <col min="9985" max="9985" width="5.7109375" customWidth="1"/>
    <col min="9986" max="9986" width="12.7109375" customWidth="1"/>
    <col min="9987" max="9987" width="0" hidden="1" customWidth="1"/>
    <col min="9988" max="9988" width="34.7109375" customWidth="1"/>
    <col min="9989" max="9990" width="0" hidden="1" customWidth="1"/>
    <col min="9991" max="9991" width="8.7109375" customWidth="1"/>
    <col min="9992" max="9992" width="10.7109375" customWidth="1"/>
    <col min="9993" max="9993" width="0" hidden="1" customWidth="1"/>
    <col min="9994" max="10001" width="10.7109375" customWidth="1"/>
    <col min="10002" max="10013" width="11.140625" bestFit="1" customWidth="1"/>
    <col min="10241" max="10241" width="5.7109375" customWidth="1"/>
    <col min="10242" max="10242" width="12.7109375" customWidth="1"/>
    <col min="10243" max="10243" width="0" hidden="1" customWidth="1"/>
    <col min="10244" max="10244" width="34.7109375" customWidth="1"/>
    <col min="10245" max="10246" width="0" hidden="1" customWidth="1"/>
    <col min="10247" max="10247" width="8.7109375" customWidth="1"/>
    <col min="10248" max="10248" width="10.7109375" customWidth="1"/>
    <col min="10249" max="10249" width="0" hidden="1" customWidth="1"/>
    <col min="10250" max="10257" width="10.7109375" customWidth="1"/>
    <col min="10258" max="10269" width="11.140625" bestFit="1" customWidth="1"/>
    <col min="10497" max="10497" width="5.7109375" customWidth="1"/>
    <col min="10498" max="10498" width="12.7109375" customWidth="1"/>
    <col min="10499" max="10499" width="0" hidden="1" customWidth="1"/>
    <col min="10500" max="10500" width="34.7109375" customWidth="1"/>
    <col min="10501" max="10502" width="0" hidden="1" customWidth="1"/>
    <col min="10503" max="10503" width="8.7109375" customWidth="1"/>
    <col min="10504" max="10504" width="10.7109375" customWidth="1"/>
    <col min="10505" max="10505" width="0" hidden="1" customWidth="1"/>
    <col min="10506" max="10513" width="10.7109375" customWidth="1"/>
    <col min="10514" max="10525" width="11.140625" bestFit="1" customWidth="1"/>
    <col min="10753" max="10753" width="5.7109375" customWidth="1"/>
    <col min="10754" max="10754" width="12.7109375" customWidth="1"/>
    <col min="10755" max="10755" width="0" hidden="1" customWidth="1"/>
    <col min="10756" max="10756" width="34.7109375" customWidth="1"/>
    <col min="10757" max="10758" width="0" hidden="1" customWidth="1"/>
    <col min="10759" max="10759" width="8.7109375" customWidth="1"/>
    <col min="10760" max="10760" width="10.7109375" customWidth="1"/>
    <col min="10761" max="10761" width="0" hidden="1" customWidth="1"/>
    <col min="10762" max="10769" width="10.7109375" customWidth="1"/>
    <col min="10770" max="10781" width="11.140625" bestFit="1" customWidth="1"/>
    <col min="11009" max="11009" width="5.7109375" customWidth="1"/>
    <col min="11010" max="11010" width="12.7109375" customWidth="1"/>
    <col min="11011" max="11011" width="0" hidden="1" customWidth="1"/>
    <col min="11012" max="11012" width="34.7109375" customWidth="1"/>
    <col min="11013" max="11014" width="0" hidden="1" customWidth="1"/>
    <col min="11015" max="11015" width="8.7109375" customWidth="1"/>
    <col min="11016" max="11016" width="10.7109375" customWidth="1"/>
    <col min="11017" max="11017" width="0" hidden="1" customWidth="1"/>
    <col min="11018" max="11025" width="10.7109375" customWidth="1"/>
    <col min="11026" max="11037" width="11.140625" bestFit="1" customWidth="1"/>
    <col min="11265" max="11265" width="5.7109375" customWidth="1"/>
    <col min="11266" max="11266" width="12.7109375" customWidth="1"/>
    <col min="11267" max="11267" width="0" hidden="1" customWidth="1"/>
    <col min="11268" max="11268" width="34.7109375" customWidth="1"/>
    <col min="11269" max="11270" width="0" hidden="1" customWidth="1"/>
    <col min="11271" max="11271" width="8.7109375" customWidth="1"/>
    <col min="11272" max="11272" width="10.7109375" customWidth="1"/>
    <col min="11273" max="11273" width="0" hidden="1" customWidth="1"/>
    <col min="11274" max="11281" width="10.7109375" customWidth="1"/>
    <col min="11282" max="11293" width="11.140625" bestFit="1" customWidth="1"/>
    <col min="11521" max="11521" width="5.7109375" customWidth="1"/>
    <col min="11522" max="11522" width="12.7109375" customWidth="1"/>
    <col min="11523" max="11523" width="0" hidden="1" customWidth="1"/>
    <col min="11524" max="11524" width="34.7109375" customWidth="1"/>
    <col min="11525" max="11526" width="0" hidden="1" customWidth="1"/>
    <col min="11527" max="11527" width="8.7109375" customWidth="1"/>
    <col min="11528" max="11528" width="10.7109375" customWidth="1"/>
    <col min="11529" max="11529" width="0" hidden="1" customWidth="1"/>
    <col min="11530" max="11537" width="10.7109375" customWidth="1"/>
    <col min="11538" max="11549" width="11.140625" bestFit="1" customWidth="1"/>
    <col min="11777" max="11777" width="5.7109375" customWidth="1"/>
    <col min="11778" max="11778" width="12.7109375" customWidth="1"/>
    <col min="11779" max="11779" width="0" hidden="1" customWidth="1"/>
    <col min="11780" max="11780" width="34.7109375" customWidth="1"/>
    <col min="11781" max="11782" width="0" hidden="1" customWidth="1"/>
    <col min="11783" max="11783" width="8.7109375" customWidth="1"/>
    <col min="11784" max="11784" width="10.7109375" customWidth="1"/>
    <col min="11785" max="11785" width="0" hidden="1" customWidth="1"/>
    <col min="11786" max="11793" width="10.7109375" customWidth="1"/>
    <col min="11794" max="11805" width="11.140625" bestFit="1" customWidth="1"/>
    <col min="12033" max="12033" width="5.7109375" customWidth="1"/>
    <col min="12034" max="12034" width="12.7109375" customWidth="1"/>
    <col min="12035" max="12035" width="0" hidden="1" customWidth="1"/>
    <col min="12036" max="12036" width="34.7109375" customWidth="1"/>
    <col min="12037" max="12038" width="0" hidden="1" customWidth="1"/>
    <col min="12039" max="12039" width="8.7109375" customWidth="1"/>
    <col min="12040" max="12040" width="10.7109375" customWidth="1"/>
    <col min="12041" max="12041" width="0" hidden="1" customWidth="1"/>
    <col min="12042" max="12049" width="10.7109375" customWidth="1"/>
    <col min="12050" max="12061" width="11.140625" bestFit="1" customWidth="1"/>
    <col min="12289" max="12289" width="5.7109375" customWidth="1"/>
    <col min="12290" max="12290" width="12.7109375" customWidth="1"/>
    <col min="12291" max="12291" width="0" hidden="1" customWidth="1"/>
    <col min="12292" max="12292" width="34.7109375" customWidth="1"/>
    <col min="12293" max="12294" width="0" hidden="1" customWidth="1"/>
    <col min="12295" max="12295" width="8.7109375" customWidth="1"/>
    <col min="12296" max="12296" width="10.7109375" customWidth="1"/>
    <col min="12297" max="12297" width="0" hidden="1" customWidth="1"/>
    <col min="12298" max="12305" width="10.7109375" customWidth="1"/>
    <col min="12306" max="12317" width="11.140625" bestFit="1" customWidth="1"/>
    <col min="12545" max="12545" width="5.7109375" customWidth="1"/>
    <col min="12546" max="12546" width="12.7109375" customWidth="1"/>
    <col min="12547" max="12547" width="0" hidden="1" customWidth="1"/>
    <col min="12548" max="12548" width="34.7109375" customWidth="1"/>
    <col min="12549" max="12550" width="0" hidden="1" customWidth="1"/>
    <col min="12551" max="12551" width="8.7109375" customWidth="1"/>
    <col min="12552" max="12552" width="10.7109375" customWidth="1"/>
    <col min="12553" max="12553" width="0" hidden="1" customWidth="1"/>
    <col min="12554" max="12561" width="10.7109375" customWidth="1"/>
    <col min="12562" max="12573" width="11.140625" bestFit="1" customWidth="1"/>
    <col min="12801" max="12801" width="5.7109375" customWidth="1"/>
    <col min="12802" max="12802" width="12.7109375" customWidth="1"/>
    <col min="12803" max="12803" width="0" hidden="1" customWidth="1"/>
    <col min="12804" max="12804" width="34.7109375" customWidth="1"/>
    <col min="12805" max="12806" width="0" hidden="1" customWidth="1"/>
    <col min="12807" max="12807" width="8.7109375" customWidth="1"/>
    <col min="12808" max="12808" width="10.7109375" customWidth="1"/>
    <col min="12809" max="12809" width="0" hidden="1" customWidth="1"/>
    <col min="12810" max="12817" width="10.7109375" customWidth="1"/>
    <col min="12818" max="12829" width="11.140625" bestFit="1" customWidth="1"/>
    <col min="13057" max="13057" width="5.7109375" customWidth="1"/>
    <col min="13058" max="13058" width="12.7109375" customWidth="1"/>
    <col min="13059" max="13059" width="0" hidden="1" customWidth="1"/>
    <col min="13060" max="13060" width="34.7109375" customWidth="1"/>
    <col min="13061" max="13062" width="0" hidden="1" customWidth="1"/>
    <col min="13063" max="13063" width="8.7109375" customWidth="1"/>
    <col min="13064" max="13064" width="10.7109375" customWidth="1"/>
    <col min="13065" max="13065" width="0" hidden="1" customWidth="1"/>
    <col min="13066" max="13073" width="10.7109375" customWidth="1"/>
    <col min="13074" max="13085" width="11.140625" bestFit="1" customWidth="1"/>
    <col min="13313" max="13313" width="5.7109375" customWidth="1"/>
    <col min="13314" max="13314" width="12.7109375" customWidth="1"/>
    <col min="13315" max="13315" width="0" hidden="1" customWidth="1"/>
    <col min="13316" max="13316" width="34.7109375" customWidth="1"/>
    <col min="13317" max="13318" width="0" hidden="1" customWidth="1"/>
    <col min="13319" max="13319" width="8.7109375" customWidth="1"/>
    <col min="13320" max="13320" width="10.7109375" customWidth="1"/>
    <col min="13321" max="13321" width="0" hidden="1" customWidth="1"/>
    <col min="13322" max="13329" width="10.7109375" customWidth="1"/>
    <col min="13330" max="13341" width="11.140625" bestFit="1" customWidth="1"/>
    <col min="13569" max="13569" width="5.7109375" customWidth="1"/>
    <col min="13570" max="13570" width="12.7109375" customWidth="1"/>
    <col min="13571" max="13571" width="0" hidden="1" customWidth="1"/>
    <col min="13572" max="13572" width="34.7109375" customWidth="1"/>
    <col min="13573" max="13574" width="0" hidden="1" customWidth="1"/>
    <col min="13575" max="13575" width="8.7109375" customWidth="1"/>
    <col min="13576" max="13576" width="10.7109375" customWidth="1"/>
    <col min="13577" max="13577" width="0" hidden="1" customWidth="1"/>
    <col min="13578" max="13585" width="10.7109375" customWidth="1"/>
    <col min="13586" max="13597" width="11.140625" bestFit="1" customWidth="1"/>
    <col min="13825" max="13825" width="5.7109375" customWidth="1"/>
    <col min="13826" max="13826" width="12.7109375" customWidth="1"/>
    <col min="13827" max="13827" width="0" hidden="1" customWidth="1"/>
    <col min="13828" max="13828" width="34.7109375" customWidth="1"/>
    <col min="13829" max="13830" width="0" hidden="1" customWidth="1"/>
    <col min="13831" max="13831" width="8.7109375" customWidth="1"/>
    <col min="13832" max="13832" width="10.7109375" customWidth="1"/>
    <col min="13833" max="13833" width="0" hidden="1" customWidth="1"/>
    <col min="13834" max="13841" width="10.7109375" customWidth="1"/>
    <col min="13842" max="13853" width="11.140625" bestFit="1" customWidth="1"/>
    <col min="14081" max="14081" width="5.7109375" customWidth="1"/>
    <col min="14082" max="14082" width="12.7109375" customWidth="1"/>
    <col min="14083" max="14083" width="0" hidden="1" customWidth="1"/>
    <col min="14084" max="14084" width="34.7109375" customWidth="1"/>
    <col min="14085" max="14086" width="0" hidden="1" customWidth="1"/>
    <col min="14087" max="14087" width="8.7109375" customWidth="1"/>
    <col min="14088" max="14088" width="10.7109375" customWidth="1"/>
    <col min="14089" max="14089" width="0" hidden="1" customWidth="1"/>
    <col min="14090" max="14097" width="10.7109375" customWidth="1"/>
    <col min="14098" max="14109" width="11.140625" bestFit="1" customWidth="1"/>
    <col min="14337" max="14337" width="5.7109375" customWidth="1"/>
    <col min="14338" max="14338" width="12.7109375" customWidth="1"/>
    <col min="14339" max="14339" width="0" hidden="1" customWidth="1"/>
    <col min="14340" max="14340" width="34.7109375" customWidth="1"/>
    <col min="14341" max="14342" width="0" hidden="1" customWidth="1"/>
    <col min="14343" max="14343" width="8.7109375" customWidth="1"/>
    <col min="14344" max="14344" width="10.7109375" customWidth="1"/>
    <col min="14345" max="14345" width="0" hidden="1" customWidth="1"/>
    <col min="14346" max="14353" width="10.7109375" customWidth="1"/>
    <col min="14354" max="14365" width="11.140625" bestFit="1" customWidth="1"/>
    <col min="14593" max="14593" width="5.7109375" customWidth="1"/>
    <col min="14594" max="14594" width="12.7109375" customWidth="1"/>
    <col min="14595" max="14595" width="0" hidden="1" customWidth="1"/>
    <col min="14596" max="14596" width="34.7109375" customWidth="1"/>
    <col min="14597" max="14598" width="0" hidden="1" customWidth="1"/>
    <col min="14599" max="14599" width="8.7109375" customWidth="1"/>
    <col min="14600" max="14600" width="10.7109375" customWidth="1"/>
    <col min="14601" max="14601" width="0" hidden="1" customWidth="1"/>
    <col min="14602" max="14609" width="10.7109375" customWidth="1"/>
    <col min="14610" max="14621" width="11.140625" bestFit="1" customWidth="1"/>
    <col min="14849" max="14849" width="5.7109375" customWidth="1"/>
    <col min="14850" max="14850" width="12.7109375" customWidth="1"/>
    <col min="14851" max="14851" width="0" hidden="1" customWidth="1"/>
    <col min="14852" max="14852" width="34.7109375" customWidth="1"/>
    <col min="14853" max="14854" width="0" hidden="1" customWidth="1"/>
    <col min="14855" max="14855" width="8.7109375" customWidth="1"/>
    <col min="14856" max="14856" width="10.7109375" customWidth="1"/>
    <col min="14857" max="14857" width="0" hidden="1" customWidth="1"/>
    <col min="14858" max="14865" width="10.7109375" customWidth="1"/>
    <col min="14866" max="14877" width="11.140625" bestFit="1" customWidth="1"/>
    <col min="15105" max="15105" width="5.7109375" customWidth="1"/>
    <col min="15106" max="15106" width="12.7109375" customWidth="1"/>
    <col min="15107" max="15107" width="0" hidden="1" customWidth="1"/>
    <col min="15108" max="15108" width="34.7109375" customWidth="1"/>
    <col min="15109" max="15110" width="0" hidden="1" customWidth="1"/>
    <col min="15111" max="15111" width="8.7109375" customWidth="1"/>
    <col min="15112" max="15112" width="10.7109375" customWidth="1"/>
    <col min="15113" max="15113" width="0" hidden="1" customWidth="1"/>
    <col min="15114" max="15121" width="10.7109375" customWidth="1"/>
    <col min="15122" max="15133" width="11.140625" bestFit="1" customWidth="1"/>
    <col min="15361" max="15361" width="5.7109375" customWidth="1"/>
    <col min="15362" max="15362" width="12.7109375" customWidth="1"/>
    <col min="15363" max="15363" width="0" hidden="1" customWidth="1"/>
    <col min="15364" max="15364" width="34.7109375" customWidth="1"/>
    <col min="15365" max="15366" width="0" hidden="1" customWidth="1"/>
    <col min="15367" max="15367" width="8.7109375" customWidth="1"/>
    <col min="15368" max="15368" width="10.7109375" customWidth="1"/>
    <col min="15369" max="15369" width="0" hidden="1" customWidth="1"/>
    <col min="15370" max="15377" width="10.7109375" customWidth="1"/>
    <col min="15378" max="15389" width="11.140625" bestFit="1" customWidth="1"/>
    <col min="15617" max="15617" width="5.7109375" customWidth="1"/>
    <col min="15618" max="15618" width="12.7109375" customWidth="1"/>
    <col min="15619" max="15619" width="0" hidden="1" customWidth="1"/>
    <col min="15620" max="15620" width="34.7109375" customWidth="1"/>
    <col min="15621" max="15622" width="0" hidden="1" customWidth="1"/>
    <col min="15623" max="15623" width="8.7109375" customWidth="1"/>
    <col min="15624" max="15624" width="10.7109375" customWidth="1"/>
    <col min="15625" max="15625" width="0" hidden="1" customWidth="1"/>
    <col min="15626" max="15633" width="10.7109375" customWidth="1"/>
    <col min="15634" max="15645" width="11.140625" bestFit="1" customWidth="1"/>
    <col min="15873" max="15873" width="5.7109375" customWidth="1"/>
    <col min="15874" max="15874" width="12.7109375" customWidth="1"/>
    <col min="15875" max="15875" width="0" hidden="1" customWidth="1"/>
    <col min="15876" max="15876" width="34.7109375" customWidth="1"/>
    <col min="15877" max="15878" width="0" hidden="1" customWidth="1"/>
    <col min="15879" max="15879" width="8.7109375" customWidth="1"/>
    <col min="15880" max="15880" width="10.7109375" customWidth="1"/>
    <col min="15881" max="15881" width="0" hidden="1" customWidth="1"/>
    <col min="15882" max="15889" width="10.7109375" customWidth="1"/>
    <col min="15890" max="15901" width="11.140625" bestFit="1" customWidth="1"/>
    <col min="16129" max="16129" width="5.7109375" customWidth="1"/>
    <col min="16130" max="16130" width="12.7109375" customWidth="1"/>
    <col min="16131" max="16131" width="0" hidden="1" customWidth="1"/>
    <col min="16132" max="16132" width="34.7109375" customWidth="1"/>
    <col min="16133" max="16134" width="0" hidden="1" customWidth="1"/>
    <col min="16135" max="16135" width="8.7109375" customWidth="1"/>
    <col min="16136" max="16136" width="10.7109375" customWidth="1"/>
    <col min="16137" max="16137" width="0" hidden="1" customWidth="1"/>
    <col min="16138" max="16145" width="10.7109375" customWidth="1"/>
    <col min="16146" max="16157" width="11.140625" bestFit="1" customWidth="1"/>
  </cols>
  <sheetData>
    <row r="1" spans="1:31" ht="42" customHeight="1">
      <c r="A1" s="69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idden="1">
      <c r="L2" s="4">
        <f>SUBTOTAL(9,L9:L682)</f>
        <v>31297</v>
      </c>
      <c r="M2" s="4">
        <f>SUBTOTAL(9,M9:M682)</f>
        <v>199826</v>
      </c>
      <c r="N2" s="5">
        <f>SUBTOTAL(9,N9:N682)</f>
        <v>7616.9830599999996</v>
      </c>
      <c r="O2" s="4">
        <f>SUBTOTAL(9,O9:O682)</f>
        <v>507446</v>
      </c>
      <c r="Z2" s="4">
        <f>SUBTOTAL(9,Z9:Z682)</f>
        <v>339488</v>
      </c>
      <c r="AA2" s="4">
        <f>SUBTOTAL(9,AA9:AA682)</f>
        <v>19374</v>
      </c>
      <c r="AB2" s="71" t="s">
        <v>87</v>
      </c>
      <c r="AC2" s="72"/>
      <c r="AD2" s="72"/>
      <c r="AE2" s="72"/>
    </row>
    <row r="3" spans="1:31">
      <c r="A3" s="73" t="s">
        <v>85</v>
      </c>
      <c r="B3" s="73" t="s">
        <v>88</v>
      </c>
      <c r="C3" s="75" t="s">
        <v>89</v>
      </c>
      <c r="D3" s="73" t="s">
        <v>90</v>
      </c>
      <c r="E3" s="75" t="s">
        <v>91</v>
      </c>
      <c r="F3" s="75" t="s">
        <v>92</v>
      </c>
      <c r="G3" s="75" t="s">
        <v>93</v>
      </c>
      <c r="H3" s="73" t="s">
        <v>94</v>
      </c>
      <c r="I3" s="73" t="s">
        <v>95</v>
      </c>
      <c r="J3" s="75" t="s">
        <v>96</v>
      </c>
      <c r="K3" s="77"/>
      <c r="L3" s="77"/>
      <c r="M3" s="77"/>
      <c r="N3" s="77"/>
      <c r="O3" s="77"/>
      <c r="P3" s="75" t="s">
        <v>97</v>
      </c>
      <c r="Q3" s="77"/>
      <c r="R3" s="77"/>
      <c r="S3" s="77"/>
      <c r="T3" s="77"/>
      <c r="U3" s="78" t="s">
        <v>98</v>
      </c>
      <c r="V3" s="75" t="s">
        <v>99</v>
      </c>
      <c r="W3" s="77"/>
      <c r="X3" s="77"/>
      <c r="Y3" s="77"/>
      <c r="Z3" s="73" t="s">
        <v>100</v>
      </c>
      <c r="AA3" s="77"/>
      <c r="AB3" s="77"/>
      <c r="AC3" s="77"/>
      <c r="AD3" s="78" t="s">
        <v>101</v>
      </c>
      <c r="AE3" s="78" t="s">
        <v>102</v>
      </c>
    </row>
    <row r="4" spans="1:31">
      <c r="A4" s="74"/>
      <c r="B4" s="74"/>
      <c r="C4" s="76"/>
      <c r="D4" s="74"/>
      <c r="E4" s="76"/>
      <c r="F4" s="76"/>
      <c r="G4" s="76"/>
      <c r="H4" s="74"/>
      <c r="I4" s="74"/>
      <c r="J4" s="75" t="s">
        <v>97</v>
      </c>
      <c r="K4" s="77"/>
      <c r="L4" s="78" t="s">
        <v>103</v>
      </c>
      <c r="M4" s="79" t="s">
        <v>104</v>
      </c>
      <c r="N4" s="79" t="s">
        <v>105</v>
      </c>
      <c r="O4" s="78" t="s">
        <v>106</v>
      </c>
      <c r="P4" s="79" t="s">
        <v>107</v>
      </c>
      <c r="Q4" s="79" t="s">
        <v>108</v>
      </c>
      <c r="R4" s="78" t="s">
        <v>109</v>
      </c>
      <c r="S4" s="75" t="s">
        <v>110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31" ht="114">
      <c r="A5" s="74"/>
      <c r="B5" s="74"/>
      <c r="C5" s="76"/>
      <c r="D5" s="74"/>
      <c r="E5" s="76"/>
      <c r="F5" s="76"/>
      <c r="G5" s="76"/>
      <c r="H5" s="74"/>
      <c r="I5" s="74"/>
      <c r="J5" s="6" t="s">
        <v>111</v>
      </c>
      <c r="K5" s="7" t="s">
        <v>112</v>
      </c>
      <c r="L5" s="77"/>
      <c r="M5" s="77"/>
      <c r="N5" s="77"/>
      <c r="O5" s="77"/>
      <c r="P5" s="77"/>
      <c r="Q5" s="77"/>
      <c r="R5" s="77"/>
      <c r="S5" s="7" t="s">
        <v>113</v>
      </c>
      <c r="T5" s="7" t="s">
        <v>114</v>
      </c>
      <c r="U5" s="77"/>
      <c r="V5" s="6" t="s">
        <v>115</v>
      </c>
      <c r="W5" s="7" t="s">
        <v>116</v>
      </c>
      <c r="X5" s="6" t="s">
        <v>111</v>
      </c>
      <c r="Y5" s="7" t="s">
        <v>117</v>
      </c>
      <c r="Z5" s="7" t="s">
        <v>118</v>
      </c>
      <c r="AA5" s="7" t="s">
        <v>119</v>
      </c>
      <c r="AB5" s="6" t="s">
        <v>111</v>
      </c>
      <c r="AC5" s="6" t="s">
        <v>120</v>
      </c>
      <c r="AD5" s="77"/>
      <c r="AE5" s="77"/>
    </row>
    <row r="6" spans="1:31">
      <c r="A6" s="74"/>
      <c r="B6" s="74"/>
      <c r="C6" s="76"/>
      <c r="D6" s="74"/>
      <c r="E6" s="76"/>
      <c r="F6" s="76"/>
      <c r="G6" s="76"/>
      <c r="H6" s="74"/>
      <c r="I6" s="74"/>
      <c r="J6" s="8" t="s">
        <v>121</v>
      </c>
      <c r="K6" s="8" t="s">
        <v>121</v>
      </c>
      <c r="L6" s="8" t="s">
        <v>122</v>
      </c>
      <c r="M6" s="8" t="s">
        <v>122</v>
      </c>
      <c r="N6" s="8" t="s">
        <v>123</v>
      </c>
      <c r="O6" s="8" t="s">
        <v>124</v>
      </c>
      <c r="P6" s="8" t="s">
        <v>121</v>
      </c>
      <c r="Q6" s="8" t="s">
        <v>121</v>
      </c>
      <c r="R6" s="8" t="s">
        <v>121</v>
      </c>
      <c r="S6" s="8" t="s">
        <v>121</v>
      </c>
      <c r="T6" s="8" t="s">
        <v>121</v>
      </c>
      <c r="U6" s="8" t="s">
        <v>122</v>
      </c>
      <c r="V6" s="8" t="s">
        <v>125</v>
      </c>
      <c r="W6" s="8" t="s">
        <v>125</v>
      </c>
      <c r="X6" s="8" t="s">
        <v>125</v>
      </c>
      <c r="Y6" s="8" t="s">
        <v>125</v>
      </c>
      <c r="Z6" s="8" t="s">
        <v>124</v>
      </c>
      <c r="AA6" s="8" t="s">
        <v>124</v>
      </c>
      <c r="AB6" s="8" t="s">
        <v>124</v>
      </c>
      <c r="AC6" s="8" t="s">
        <v>124</v>
      </c>
      <c r="AD6" s="8" t="s">
        <v>122</v>
      </c>
      <c r="AE6" s="8" t="s">
        <v>122</v>
      </c>
    </row>
    <row r="7" spans="1:31">
      <c r="A7" s="9">
        <v>1</v>
      </c>
      <c r="B7" s="9">
        <v>2</v>
      </c>
      <c r="C7" s="10"/>
      <c r="D7" s="9">
        <v>3</v>
      </c>
      <c r="E7" s="10"/>
      <c r="F7" s="9">
        <v>4</v>
      </c>
      <c r="G7" s="9">
        <v>5</v>
      </c>
      <c r="H7" s="9">
        <v>6</v>
      </c>
      <c r="I7" s="10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</row>
    <row r="8" spans="1:31" ht="15" customHeight="1">
      <c r="A8" s="11"/>
      <c r="B8" s="12" t="s">
        <v>126</v>
      </c>
      <c r="C8" s="11"/>
      <c r="D8" s="11"/>
      <c r="E8" s="11"/>
      <c r="F8" s="11"/>
      <c r="G8" s="11"/>
      <c r="H8" s="13"/>
      <c r="I8" s="11"/>
      <c r="J8" s="14">
        <f>SUM(J9:J682)</f>
        <v>249239.61862379016</v>
      </c>
      <c r="K8" s="14">
        <f t="shared" ref="K8:AE8" si="0">SUM(K9:K682)</f>
        <v>156568.65331035992</v>
      </c>
      <c r="L8" s="15">
        <f t="shared" si="0"/>
        <v>31297</v>
      </c>
      <c r="M8" s="15">
        <f t="shared" si="0"/>
        <v>199826</v>
      </c>
      <c r="N8" s="14">
        <f t="shared" si="0"/>
        <v>7616.9830599999996</v>
      </c>
      <c r="O8" s="15">
        <f t="shared" si="0"/>
        <v>507446</v>
      </c>
      <c r="P8" s="14">
        <f t="shared" si="0"/>
        <v>62345.652839859977</v>
      </c>
      <c r="Q8" s="14">
        <f t="shared" si="0"/>
        <v>106404.90799322996</v>
      </c>
      <c r="R8" s="14">
        <f t="shared" si="0"/>
        <v>168750.56083308996</v>
      </c>
      <c r="S8" s="14">
        <f t="shared" si="0"/>
        <v>145255.81791861993</v>
      </c>
      <c r="T8" s="14">
        <f t="shared" si="0"/>
        <v>23494.742914470015</v>
      </c>
      <c r="U8" s="15">
        <f t="shared" si="0"/>
        <v>136052</v>
      </c>
      <c r="V8" s="14">
        <f t="shared" si="0"/>
        <v>2219.8029099999981</v>
      </c>
      <c r="W8" s="14">
        <f t="shared" si="0"/>
        <v>3673.6538299999997</v>
      </c>
      <c r="X8" s="14">
        <f t="shared" si="0"/>
        <v>5893.4567400000042</v>
      </c>
      <c r="Y8" s="14">
        <f t="shared" si="0"/>
        <v>5245.6651800000045</v>
      </c>
      <c r="Z8" s="15">
        <f t="shared" si="0"/>
        <v>339488</v>
      </c>
      <c r="AA8" s="15">
        <f t="shared" si="0"/>
        <v>19374</v>
      </c>
      <c r="AB8" s="15">
        <f t="shared" si="0"/>
        <v>358862</v>
      </c>
      <c r="AC8" s="15">
        <f t="shared" si="0"/>
        <v>1938</v>
      </c>
      <c r="AD8" s="15">
        <f t="shared" si="0"/>
        <v>20097</v>
      </c>
      <c r="AE8" s="15">
        <f t="shared" si="0"/>
        <v>11975</v>
      </c>
    </row>
    <row r="9" spans="1:31" ht="15" customHeight="1">
      <c r="A9" s="16">
        <v>1</v>
      </c>
      <c r="B9" s="17" t="s">
        <v>127</v>
      </c>
      <c r="C9" s="17">
        <v>1</v>
      </c>
      <c r="D9" s="17" t="s">
        <v>4</v>
      </c>
      <c r="E9" s="11"/>
      <c r="F9" s="17" t="s">
        <v>128</v>
      </c>
      <c r="G9" s="17" t="s">
        <v>129</v>
      </c>
      <c r="H9" s="18">
        <v>39562</v>
      </c>
      <c r="I9" s="19">
        <v>1</v>
      </c>
      <c r="J9" s="20">
        <v>152.61574999999999</v>
      </c>
      <c r="K9" s="20">
        <v>78.629357999999996</v>
      </c>
      <c r="L9" s="21">
        <v>16</v>
      </c>
      <c r="M9" s="21">
        <v>90</v>
      </c>
      <c r="N9" s="20">
        <v>4.2914000000000003</v>
      </c>
      <c r="O9" s="21">
        <v>228</v>
      </c>
      <c r="P9" s="20">
        <v>89.336460000000002</v>
      </c>
      <c r="Q9" s="20">
        <v>63.279260000000001</v>
      </c>
      <c r="R9" s="20">
        <v>152.61572000000001</v>
      </c>
      <c r="S9" s="20">
        <v>152.61572000000001</v>
      </c>
      <c r="T9" s="20">
        <v>0</v>
      </c>
      <c r="U9" s="21">
        <v>90</v>
      </c>
      <c r="V9" s="20">
        <v>2.2867999999999999</v>
      </c>
      <c r="W9" s="20">
        <v>2.0095499999999999</v>
      </c>
      <c r="X9" s="20">
        <v>4.2963500000000003</v>
      </c>
      <c r="Y9" s="20">
        <v>4.2963500000000003</v>
      </c>
      <c r="Z9" s="21">
        <v>228</v>
      </c>
      <c r="AA9" s="21">
        <v>0</v>
      </c>
      <c r="AB9" s="21">
        <v>228</v>
      </c>
      <c r="AC9" s="21">
        <v>0</v>
      </c>
      <c r="AD9" s="21">
        <v>16</v>
      </c>
      <c r="AE9" s="21">
        <v>16</v>
      </c>
    </row>
    <row r="10" spans="1:31" ht="15" customHeight="1">
      <c r="A10" s="16">
        <v>2</v>
      </c>
      <c r="B10" s="17" t="s">
        <v>127</v>
      </c>
      <c r="C10" s="17">
        <v>1</v>
      </c>
      <c r="D10" s="17" t="s">
        <v>4</v>
      </c>
      <c r="E10" s="11"/>
      <c r="F10" s="17" t="s">
        <v>128</v>
      </c>
      <c r="G10" s="17" t="s">
        <v>130</v>
      </c>
      <c r="H10" s="18">
        <v>39809</v>
      </c>
      <c r="I10" s="19">
        <v>1</v>
      </c>
      <c r="J10" s="20">
        <v>236.66464999999999</v>
      </c>
      <c r="K10" s="20">
        <v>115.974</v>
      </c>
      <c r="L10" s="21">
        <v>25</v>
      </c>
      <c r="M10" s="21">
        <v>204</v>
      </c>
      <c r="N10" s="20">
        <v>7.7905800000000003</v>
      </c>
      <c r="O10" s="21">
        <v>524</v>
      </c>
      <c r="P10" s="20">
        <v>18.365017000000002</v>
      </c>
      <c r="Q10" s="20">
        <v>218.299633</v>
      </c>
      <c r="R10" s="20">
        <v>236.66464999999999</v>
      </c>
      <c r="S10" s="20">
        <v>197.101</v>
      </c>
      <c r="T10" s="20">
        <v>39.563650000000003</v>
      </c>
      <c r="U10" s="21">
        <v>192</v>
      </c>
      <c r="V10" s="20">
        <v>1.8538699999999999</v>
      </c>
      <c r="W10" s="20">
        <v>7.5005100000000002</v>
      </c>
      <c r="X10" s="20">
        <v>9.3543800000000008</v>
      </c>
      <c r="Y10" s="20">
        <v>7.7905800000000003</v>
      </c>
      <c r="Z10" s="21">
        <v>524</v>
      </c>
      <c r="AA10" s="21">
        <v>0</v>
      </c>
      <c r="AB10" s="21">
        <v>524</v>
      </c>
      <c r="AC10" s="21">
        <v>0</v>
      </c>
      <c r="AD10" s="21">
        <v>25</v>
      </c>
      <c r="AE10" s="21">
        <v>23</v>
      </c>
    </row>
    <row r="11" spans="1:31">
      <c r="A11" s="16">
        <v>3</v>
      </c>
      <c r="B11" s="17" t="s">
        <v>127</v>
      </c>
      <c r="C11" s="17">
        <v>1</v>
      </c>
      <c r="D11" s="17" t="s">
        <v>4</v>
      </c>
      <c r="E11" s="11"/>
      <c r="F11" s="17" t="s">
        <v>128</v>
      </c>
      <c r="G11" s="17" t="s">
        <v>129</v>
      </c>
      <c r="H11" s="18">
        <v>39902</v>
      </c>
      <c r="I11" s="19">
        <v>1</v>
      </c>
      <c r="J11" s="20">
        <v>1127.481393</v>
      </c>
      <c r="K11" s="20">
        <v>1010.151458</v>
      </c>
      <c r="L11" s="21">
        <v>149</v>
      </c>
      <c r="M11" s="21">
        <v>1180</v>
      </c>
      <c r="N11" s="20">
        <v>43.957149999999999</v>
      </c>
      <c r="O11" s="21">
        <v>3064</v>
      </c>
      <c r="P11" s="20">
        <v>451.21698500000002</v>
      </c>
      <c r="Q11" s="20">
        <v>676.264408</v>
      </c>
      <c r="R11" s="20">
        <v>1127.481393</v>
      </c>
      <c r="S11" s="20">
        <v>1127.481393</v>
      </c>
      <c r="T11" s="20">
        <v>0</v>
      </c>
      <c r="U11" s="21">
        <v>1180</v>
      </c>
      <c r="V11" s="20">
        <v>17.639510000000001</v>
      </c>
      <c r="W11" s="20">
        <v>26.317640000000001</v>
      </c>
      <c r="X11" s="20">
        <v>43.957149999999999</v>
      </c>
      <c r="Y11" s="20">
        <v>43.957149999999999</v>
      </c>
      <c r="Z11" s="21">
        <v>3064</v>
      </c>
      <c r="AA11" s="21">
        <v>0</v>
      </c>
      <c r="AB11" s="21">
        <v>3064</v>
      </c>
      <c r="AC11" s="21">
        <v>0</v>
      </c>
      <c r="AD11" s="21">
        <v>149</v>
      </c>
      <c r="AE11" s="21">
        <v>148</v>
      </c>
    </row>
    <row r="12" spans="1:31">
      <c r="A12" s="16">
        <v>4</v>
      </c>
      <c r="B12" s="17" t="s">
        <v>127</v>
      </c>
      <c r="C12" s="17">
        <v>1</v>
      </c>
      <c r="D12" s="17" t="s">
        <v>4</v>
      </c>
      <c r="E12" s="11"/>
      <c r="F12" s="17" t="s">
        <v>128</v>
      </c>
      <c r="G12" s="17" t="s">
        <v>129</v>
      </c>
      <c r="H12" s="18">
        <v>40371</v>
      </c>
      <c r="I12" s="19">
        <v>1</v>
      </c>
      <c r="J12" s="20">
        <v>398.14921700000002</v>
      </c>
      <c r="K12" s="20">
        <v>319.32160099999999</v>
      </c>
      <c r="L12" s="21">
        <v>47</v>
      </c>
      <c r="M12" s="21">
        <v>356</v>
      </c>
      <c r="N12" s="20">
        <v>13.94591</v>
      </c>
      <c r="O12" s="21">
        <v>861</v>
      </c>
      <c r="P12" s="20">
        <v>153.89468400000001</v>
      </c>
      <c r="Q12" s="20">
        <v>166.118889</v>
      </c>
      <c r="R12" s="20">
        <v>320.01357300000001</v>
      </c>
      <c r="S12" s="20">
        <v>293.64049</v>
      </c>
      <c r="T12" s="20">
        <v>26.373083000000001</v>
      </c>
      <c r="U12" s="21">
        <v>290</v>
      </c>
      <c r="V12" s="20">
        <v>5.9901799999999996</v>
      </c>
      <c r="W12" s="20">
        <v>6.5390199999999998</v>
      </c>
      <c r="X12" s="20">
        <v>12.529199999999999</v>
      </c>
      <c r="Y12" s="20">
        <v>11.521459999999999</v>
      </c>
      <c r="Z12" s="21">
        <v>861</v>
      </c>
      <c r="AA12" s="21">
        <v>0</v>
      </c>
      <c r="AB12" s="21">
        <v>861</v>
      </c>
      <c r="AC12" s="21">
        <v>0</v>
      </c>
      <c r="AD12" s="21">
        <v>47</v>
      </c>
      <c r="AE12" s="21">
        <v>44</v>
      </c>
    </row>
    <row r="13" spans="1:31">
      <c r="A13" s="16">
        <v>5</v>
      </c>
      <c r="B13" s="17" t="s">
        <v>127</v>
      </c>
      <c r="C13" s="17">
        <v>1</v>
      </c>
      <c r="D13" s="17" t="s">
        <v>4</v>
      </c>
      <c r="E13" s="11"/>
      <c r="F13" s="17" t="s">
        <v>128</v>
      </c>
      <c r="G13" s="17" t="s">
        <v>129</v>
      </c>
      <c r="H13" s="18">
        <v>40662</v>
      </c>
      <c r="I13" s="19">
        <v>1</v>
      </c>
      <c r="J13" s="20">
        <v>67.758049999999997</v>
      </c>
      <c r="K13" s="20">
        <v>41.192869999999999</v>
      </c>
      <c r="L13" s="21">
        <v>6</v>
      </c>
      <c r="M13" s="21">
        <v>69</v>
      </c>
      <c r="N13" s="20">
        <v>2.9333</v>
      </c>
      <c r="O13" s="21">
        <v>196</v>
      </c>
      <c r="P13" s="20">
        <v>42.115789999999997</v>
      </c>
      <c r="Q13" s="20">
        <v>25.64226</v>
      </c>
      <c r="R13" s="20">
        <v>67.758049999999997</v>
      </c>
      <c r="S13" s="20">
        <v>63.111490000000003</v>
      </c>
      <c r="T13" s="20">
        <v>4.64656</v>
      </c>
      <c r="U13" s="21">
        <v>69</v>
      </c>
      <c r="V13" s="20">
        <v>1.9242999999999999</v>
      </c>
      <c r="W13" s="20">
        <v>1.1898</v>
      </c>
      <c r="X13" s="20">
        <v>3.1141000000000001</v>
      </c>
      <c r="Y13" s="20">
        <v>2.9333</v>
      </c>
      <c r="Z13" s="21">
        <v>196</v>
      </c>
      <c r="AA13" s="21">
        <v>0</v>
      </c>
      <c r="AB13" s="21">
        <v>196</v>
      </c>
      <c r="AC13" s="21">
        <v>0</v>
      </c>
      <c r="AD13" s="21">
        <v>6</v>
      </c>
      <c r="AE13" s="21">
        <v>1</v>
      </c>
    </row>
    <row r="14" spans="1:31">
      <c r="A14" s="16">
        <v>6</v>
      </c>
      <c r="B14" s="17" t="s">
        <v>127</v>
      </c>
      <c r="C14" s="17">
        <v>1</v>
      </c>
      <c r="D14" s="17" t="s">
        <v>4</v>
      </c>
      <c r="E14" s="11"/>
      <c r="F14" s="17" t="s">
        <v>128</v>
      </c>
      <c r="G14" s="17" t="s">
        <v>131</v>
      </c>
      <c r="H14" s="18">
        <v>40675</v>
      </c>
      <c r="I14" s="19">
        <v>1</v>
      </c>
      <c r="J14" s="20">
        <v>417.05891276</v>
      </c>
      <c r="K14" s="20">
        <v>254.81354916999999</v>
      </c>
      <c r="L14" s="21">
        <v>57</v>
      </c>
      <c r="M14" s="21">
        <v>437</v>
      </c>
      <c r="N14" s="20">
        <v>15.766260000000001</v>
      </c>
      <c r="O14" s="21">
        <v>1053</v>
      </c>
      <c r="P14" s="20">
        <v>170.96316476999999</v>
      </c>
      <c r="Q14" s="20">
        <v>246.09574799000001</v>
      </c>
      <c r="R14" s="20">
        <v>417.05891276</v>
      </c>
      <c r="S14" s="20">
        <v>390.39918673</v>
      </c>
      <c r="T14" s="20">
        <v>26.659726030000002</v>
      </c>
      <c r="U14" s="21">
        <v>436</v>
      </c>
      <c r="V14" s="20">
        <v>7.1358899999999998</v>
      </c>
      <c r="W14" s="20">
        <v>9.6934299999999993</v>
      </c>
      <c r="X14" s="20">
        <v>16.829319999999999</v>
      </c>
      <c r="Y14" s="20">
        <v>15.766260000000001</v>
      </c>
      <c r="Z14" s="21">
        <v>1053</v>
      </c>
      <c r="AA14" s="21">
        <v>0</v>
      </c>
      <c r="AB14" s="21">
        <v>1053</v>
      </c>
      <c r="AC14" s="21">
        <v>0</v>
      </c>
      <c r="AD14" s="21">
        <v>57</v>
      </c>
      <c r="AE14" s="21">
        <v>29</v>
      </c>
    </row>
    <row r="15" spans="1:31">
      <c r="A15" s="16">
        <v>7</v>
      </c>
      <c r="B15" s="17" t="s">
        <v>127</v>
      </c>
      <c r="C15" s="17">
        <v>1</v>
      </c>
      <c r="D15" s="17" t="s">
        <v>4</v>
      </c>
      <c r="E15" s="11"/>
      <c r="F15" s="17" t="s">
        <v>128</v>
      </c>
      <c r="G15" s="17" t="s">
        <v>131</v>
      </c>
      <c r="H15" s="18">
        <v>40949</v>
      </c>
      <c r="I15" s="19">
        <v>1</v>
      </c>
      <c r="J15" s="20">
        <v>193.22312855000001</v>
      </c>
      <c r="K15" s="20">
        <v>124.04385997999999</v>
      </c>
      <c r="L15" s="21">
        <v>28</v>
      </c>
      <c r="M15" s="21">
        <v>190</v>
      </c>
      <c r="N15" s="20">
        <v>7.7595400000000003</v>
      </c>
      <c r="O15" s="21">
        <v>485</v>
      </c>
      <c r="P15" s="20">
        <v>93.298228789999996</v>
      </c>
      <c r="Q15" s="20">
        <v>99.924899760000002</v>
      </c>
      <c r="R15" s="20">
        <v>193.22312855000001</v>
      </c>
      <c r="S15" s="20">
        <v>192.55191945000001</v>
      </c>
      <c r="T15" s="20">
        <v>0.6712091</v>
      </c>
      <c r="U15" s="21">
        <v>190</v>
      </c>
      <c r="V15" s="20">
        <v>3.7863899999999999</v>
      </c>
      <c r="W15" s="20">
        <v>3.9996800000000001</v>
      </c>
      <c r="X15" s="20">
        <v>7.7860699999999996</v>
      </c>
      <c r="Y15" s="20">
        <v>7.7595400000000003</v>
      </c>
      <c r="Z15" s="21">
        <v>485</v>
      </c>
      <c r="AA15" s="21">
        <v>0</v>
      </c>
      <c r="AB15" s="21">
        <v>485</v>
      </c>
      <c r="AC15" s="21">
        <v>0</v>
      </c>
      <c r="AD15" s="21">
        <v>28</v>
      </c>
      <c r="AE15" s="21">
        <v>2</v>
      </c>
    </row>
    <row r="16" spans="1:31">
      <c r="A16" s="16">
        <v>8</v>
      </c>
      <c r="B16" s="17" t="s">
        <v>127</v>
      </c>
      <c r="C16" s="17">
        <v>1</v>
      </c>
      <c r="D16" s="17" t="s">
        <v>4</v>
      </c>
      <c r="E16" s="11"/>
      <c r="F16" s="17" t="s">
        <v>128</v>
      </c>
      <c r="G16" s="17" t="s">
        <v>131</v>
      </c>
      <c r="H16" s="18">
        <v>41033</v>
      </c>
      <c r="I16" s="19">
        <v>1</v>
      </c>
      <c r="J16" s="20">
        <v>73.026215480000005</v>
      </c>
      <c r="K16" s="20">
        <v>42.541624970000001</v>
      </c>
      <c r="L16" s="21">
        <v>14</v>
      </c>
      <c r="M16" s="21">
        <v>69</v>
      </c>
      <c r="N16" s="20">
        <v>2.6179999999999999</v>
      </c>
      <c r="O16" s="21">
        <v>170</v>
      </c>
      <c r="P16" s="20">
        <v>58.119036510000001</v>
      </c>
      <c r="Q16" s="20">
        <v>14.90717897</v>
      </c>
      <c r="R16" s="20">
        <v>73.026215480000005</v>
      </c>
      <c r="S16" s="20">
        <v>65.177914970000003</v>
      </c>
      <c r="T16" s="20">
        <v>7.8483005099999996</v>
      </c>
      <c r="U16" s="21">
        <v>69</v>
      </c>
      <c r="V16" s="20">
        <v>2.3365</v>
      </c>
      <c r="W16" s="20">
        <v>0.59689999999999999</v>
      </c>
      <c r="X16" s="20">
        <v>2.9333999999999998</v>
      </c>
      <c r="Y16" s="20">
        <v>2.6179999999999999</v>
      </c>
      <c r="Z16" s="21">
        <v>170</v>
      </c>
      <c r="AA16" s="21">
        <v>0</v>
      </c>
      <c r="AB16" s="21">
        <v>170</v>
      </c>
      <c r="AC16" s="21">
        <v>0</v>
      </c>
      <c r="AD16" s="21">
        <v>14</v>
      </c>
      <c r="AE16" s="21">
        <v>0</v>
      </c>
    </row>
    <row r="17" spans="1:31">
      <c r="A17" s="16">
        <v>9</v>
      </c>
      <c r="B17" s="17" t="s">
        <v>127</v>
      </c>
      <c r="C17" s="17">
        <v>1</v>
      </c>
      <c r="D17" s="17" t="s">
        <v>4</v>
      </c>
      <c r="E17" s="11"/>
      <c r="F17" s="17" t="s">
        <v>128</v>
      </c>
      <c r="G17" s="17" t="s">
        <v>129</v>
      </c>
      <c r="H17" s="18">
        <v>41453</v>
      </c>
      <c r="I17" s="19">
        <v>1</v>
      </c>
      <c r="J17" s="20">
        <v>983.61698457</v>
      </c>
      <c r="K17" s="20">
        <v>554.53469857000005</v>
      </c>
      <c r="L17" s="21">
        <v>127</v>
      </c>
      <c r="M17" s="21">
        <v>886</v>
      </c>
      <c r="N17" s="20">
        <v>33.11842</v>
      </c>
      <c r="O17" s="21">
        <v>1998</v>
      </c>
      <c r="P17" s="20">
        <v>283.47699499999999</v>
      </c>
      <c r="Q17" s="20">
        <v>110.35284418000001</v>
      </c>
      <c r="R17" s="20">
        <v>393.82983918000002</v>
      </c>
      <c r="S17" s="20">
        <v>377.08087069999999</v>
      </c>
      <c r="T17" s="20">
        <v>16.748968479999998</v>
      </c>
      <c r="U17" s="21">
        <v>354</v>
      </c>
      <c r="V17" s="20">
        <v>10.950609999999999</v>
      </c>
      <c r="W17" s="20">
        <v>4.3966900000000004</v>
      </c>
      <c r="X17" s="20">
        <v>15.347300000000001</v>
      </c>
      <c r="Y17" s="20">
        <v>14.739990000000001</v>
      </c>
      <c r="Z17" s="21">
        <v>804</v>
      </c>
      <c r="AA17" s="21">
        <v>26</v>
      </c>
      <c r="AB17" s="21">
        <v>830</v>
      </c>
      <c r="AC17" s="21">
        <v>0</v>
      </c>
      <c r="AD17" s="21">
        <v>54</v>
      </c>
      <c r="AE17" s="21">
        <v>0</v>
      </c>
    </row>
    <row r="18" spans="1:31">
      <c r="A18" s="16">
        <v>10</v>
      </c>
      <c r="B18" s="17" t="s">
        <v>127</v>
      </c>
      <c r="C18" s="17">
        <v>1</v>
      </c>
      <c r="D18" s="17" t="s">
        <v>5</v>
      </c>
      <c r="E18" s="11"/>
      <c r="F18" s="17" t="s">
        <v>128</v>
      </c>
      <c r="G18" s="17" t="s">
        <v>129</v>
      </c>
      <c r="H18" s="18">
        <v>39651</v>
      </c>
      <c r="I18" s="19">
        <v>3</v>
      </c>
      <c r="J18" s="20">
        <v>56.246000000000002</v>
      </c>
      <c r="K18" s="20">
        <v>42.077599999999997</v>
      </c>
      <c r="L18" s="21">
        <v>21</v>
      </c>
      <c r="M18" s="21">
        <v>65</v>
      </c>
      <c r="N18" s="20">
        <v>2.2315999999999998</v>
      </c>
      <c r="O18" s="21">
        <v>139</v>
      </c>
      <c r="P18" s="20">
        <v>20.554200999999999</v>
      </c>
      <c r="Q18" s="20">
        <v>35.691799000000003</v>
      </c>
      <c r="R18" s="20">
        <v>56.246000000000002</v>
      </c>
      <c r="S18" s="20">
        <v>56.246000000000002</v>
      </c>
      <c r="T18" s="20">
        <v>0</v>
      </c>
      <c r="U18" s="21">
        <v>65</v>
      </c>
      <c r="V18" s="20">
        <v>0.873</v>
      </c>
      <c r="W18" s="20">
        <v>1.3586</v>
      </c>
      <c r="X18" s="20">
        <v>2.2315999999999998</v>
      </c>
      <c r="Y18" s="20">
        <v>2.2315999999999998</v>
      </c>
      <c r="Z18" s="21">
        <v>139</v>
      </c>
      <c r="AA18" s="21">
        <v>0</v>
      </c>
      <c r="AB18" s="21">
        <v>139</v>
      </c>
      <c r="AC18" s="21">
        <v>0</v>
      </c>
      <c r="AD18" s="21">
        <v>21</v>
      </c>
      <c r="AE18" s="21">
        <v>19</v>
      </c>
    </row>
    <row r="19" spans="1:31">
      <c r="A19" s="16">
        <v>11</v>
      </c>
      <c r="B19" s="17" t="s">
        <v>127</v>
      </c>
      <c r="C19" s="17">
        <v>1</v>
      </c>
      <c r="D19" s="17" t="s">
        <v>5</v>
      </c>
      <c r="E19" s="11"/>
      <c r="F19" s="17" t="s">
        <v>128</v>
      </c>
      <c r="G19" s="17" t="s">
        <v>130</v>
      </c>
      <c r="H19" s="18">
        <v>39902</v>
      </c>
      <c r="I19" s="19">
        <v>3</v>
      </c>
      <c r="J19" s="20">
        <v>327.97759200000002</v>
      </c>
      <c r="K19" s="20">
        <v>307.31500299999999</v>
      </c>
      <c r="L19" s="21">
        <v>80</v>
      </c>
      <c r="M19" s="21">
        <v>322</v>
      </c>
      <c r="N19" s="20">
        <v>12.227589999999999</v>
      </c>
      <c r="O19" s="21">
        <v>806</v>
      </c>
      <c r="P19" s="20">
        <v>161.299542</v>
      </c>
      <c r="Q19" s="20">
        <v>166.67805000000001</v>
      </c>
      <c r="R19" s="20">
        <v>327.97759200000002</v>
      </c>
      <c r="S19" s="20">
        <v>327.97759200000002</v>
      </c>
      <c r="T19" s="20">
        <v>0</v>
      </c>
      <c r="U19" s="21">
        <v>322</v>
      </c>
      <c r="V19" s="20">
        <v>7.0313400000000001</v>
      </c>
      <c r="W19" s="20">
        <v>7.2035</v>
      </c>
      <c r="X19" s="20">
        <v>14.23484</v>
      </c>
      <c r="Y19" s="20">
        <v>12.227589999999999</v>
      </c>
      <c r="Z19" s="21">
        <v>802</v>
      </c>
      <c r="AA19" s="21">
        <v>4</v>
      </c>
      <c r="AB19" s="21">
        <v>806</v>
      </c>
      <c r="AC19" s="21">
        <v>0</v>
      </c>
      <c r="AD19" s="21">
        <v>80</v>
      </c>
      <c r="AE19" s="21">
        <v>17</v>
      </c>
    </row>
    <row r="20" spans="1:31">
      <c r="A20" s="16">
        <v>12</v>
      </c>
      <c r="B20" s="17" t="s">
        <v>127</v>
      </c>
      <c r="C20" s="17">
        <v>1</v>
      </c>
      <c r="D20" s="17" t="s">
        <v>5</v>
      </c>
      <c r="E20" s="11"/>
      <c r="F20" s="17" t="s">
        <v>128</v>
      </c>
      <c r="G20" s="17" t="s">
        <v>129</v>
      </c>
      <c r="H20" s="18">
        <v>39955</v>
      </c>
      <c r="I20" s="19">
        <v>3</v>
      </c>
      <c r="J20" s="20">
        <v>435.72956850000003</v>
      </c>
      <c r="K20" s="20">
        <v>408.27847500000001</v>
      </c>
      <c r="L20" s="21">
        <v>99</v>
      </c>
      <c r="M20" s="21">
        <v>435</v>
      </c>
      <c r="N20" s="20">
        <v>14.59732</v>
      </c>
      <c r="O20" s="21">
        <v>1101</v>
      </c>
      <c r="P20" s="20">
        <v>216.7604035</v>
      </c>
      <c r="Q20" s="20">
        <v>281.20746500000001</v>
      </c>
      <c r="R20" s="20">
        <v>497.96786850000001</v>
      </c>
      <c r="S20" s="20">
        <v>435.7296</v>
      </c>
      <c r="T20" s="20">
        <v>62.238268499999997</v>
      </c>
      <c r="U20" s="21">
        <v>435</v>
      </c>
      <c r="V20" s="20">
        <v>7.2223300000000004</v>
      </c>
      <c r="W20" s="20">
        <v>9.4372000000000007</v>
      </c>
      <c r="X20" s="20">
        <v>16.65953</v>
      </c>
      <c r="Y20" s="20">
        <v>14.59732</v>
      </c>
      <c r="Z20" s="21">
        <v>1101</v>
      </c>
      <c r="AA20" s="21">
        <v>0</v>
      </c>
      <c r="AB20" s="21">
        <v>1101</v>
      </c>
      <c r="AC20" s="21">
        <v>0</v>
      </c>
      <c r="AD20" s="21">
        <v>99</v>
      </c>
      <c r="AE20" s="21">
        <v>29</v>
      </c>
    </row>
    <row r="21" spans="1:31">
      <c r="A21" s="16">
        <v>13</v>
      </c>
      <c r="B21" s="17" t="s">
        <v>127</v>
      </c>
      <c r="C21" s="17">
        <v>1</v>
      </c>
      <c r="D21" s="17" t="s">
        <v>5</v>
      </c>
      <c r="E21" s="11"/>
      <c r="F21" s="17" t="s">
        <v>128</v>
      </c>
      <c r="G21" s="17" t="s">
        <v>129</v>
      </c>
      <c r="H21" s="18">
        <v>40310</v>
      </c>
      <c r="I21" s="19">
        <v>3</v>
      </c>
      <c r="J21" s="20">
        <v>279.491691</v>
      </c>
      <c r="K21" s="20">
        <v>208.94691717000001</v>
      </c>
      <c r="L21" s="21">
        <v>62</v>
      </c>
      <c r="M21" s="21">
        <v>228</v>
      </c>
      <c r="N21" s="20">
        <v>8.3428599999999999</v>
      </c>
      <c r="O21" s="21">
        <v>537</v>
      </c>
      <c r="P21" s="20">
        <v>149.452203</v>
      </c>
      <c r="Q21" s="20">
        <v>130.04019299999999</v>
      </c>
      <c r="R21" s="20">
        <v>279.49239599999999</v>
      </c>
      <c r="S21" s="20">
        <v>222.99564556000001</v>
      </c>
      <c r="T21" s="20">
        <v>56.49675044</v>
      </c>
      <c r="U21" s="21">
        <v>228</v>
      </c>
      <c r="V21" s="20">
        <v>5.5662399999999996</v>
      </c>
      <c r="W21" s="20">
        <v>4.86313</v>
      </c>
      <c r="X21" s="20">
        <v>10.42937</v>
      </c>
      <c r="Y21" s="20">
        <v>8.3065599999999993</v>
      </c>
      <c r="Z21" s="21">
        <v>537</v>
      </c>
      <c r="AA21" s="21">
        <v>0</v>
      </c>
      <c r="AB21" s="21">
        <v>537</v>
      </c>
      <c r="AC21" s="21">
        <v>0</v>
      </c>
      <c r="AD21" s="21">
        <v>62</v>
      </c>
      <c r="AE21" s="21">
        <v>7</v>
      </c>
    </row>
    <row r="22" spans="1:31">
      <c r="A22" s="16">
        <v>14</v>
      </c>
      <c r="B22" s="17" t="s">
        <v>127</v>
      </c>
      <c r="C22" s="17">
        <v>1</v>
      </c>
      <c r="D22" s="17" t="s">
        <v>5</v>
      </c>
      <c r="E22" s="11"/>
      <c r="F22" s="17" t="s">
        <v>128</v>
      </c>
      <c r="G22" s="17" t="s">
        <v>131</v>
      </c>
      <c r="H22" s="18">
        <v>40373</v>
      </c>
      <c r="I22" s="19">
        <v>3</v>
      </c>
      <c r="J22" s="20">
        <v>29.062439999999999</v>
      </c>
      <c r="K22" s="20">
        <v>25.037687999999999</v>
      </c>
      <c r="L22" s="21">
        <v>7</v>
      </c>
      <c r="M22" s="21">
        <v>24</v>
      </c>
      <c r="N22" s="20">
        <v>1.0028999999999999</v>
      </c>
      <c r="O22" s="21">
        <v>49</v>
      </c>
      <c r="P22" s="20">
        <v>6.8440649999999996</v>
      </c>
      <c r="Q22" s="20">
        <v>22.218375000000002</v>
      </c>
      <c r="R22" s="20">
        <v>29.062439999999999</v>
      </c>
      <c r="S22" s="20">
        <v>26.721119999999999</v>
      </c>
      <c r="T22" s="20">
        <v>2.3413200000000001</v>
      </c>
      <c r="U22" s="21">
        <v>24</v>
      </c>
      <c r="V22" s="20">
        <v>0.25490000000000002</v>
      </c>
      <c r="W22" s="20">
        <v>0.82750000000000001</v>
      </c>
      <c r="X22" s="20">
        <v>1.0824</v>
      </c>
      <c r="Y22" s="20">
        <v>0.99519999999999997</v>
      </c>
      <c r="Z22" s="21">
        <v>49</v>
      </c>
      <c r="AA22" s="21">
        <v>0</v>
      </c>
      <c r="AB22" s="21">
        <v>49</v>
      </c>
      <c r="AC22" s="21">
        <v>0</v>
      </c>
      <c r="AD22" s="21">
        <v>7</v>
      </c>
      <c r="AE22" s="21">
        <v>0</v>
      </c>
    </row>
    <row r="23" spans="1:31">
      <c r="A23" s="16">
        <v>15</v>
      </c>
      <c r="B23" s="17" t="s">
        <v>127</v>
      </c>
      <c r="C23" s="17">
        <v>1</v>
      </c>
      <c r="D23" s="17" t="s">
        <v>5</v>
      </c>
      <c r="E23" s="11"/>
      <c r="F23" s="17" t="s">
        <v>128</v>
      </c>
      <c r="G23" s="17" t="s">
        <v>131</v>
      </c>
      <c r="H23" s="18">
        <v>40536</v>
      </c>
      <c r="I23" s="19">
        <v>3</v>
      </c>
      <c r="J23" s="20">
        <v>34.368000000000002</v>
      </c>
      <c r="K23" s="20">
        <v>25.749672889999999</v>
      </c>
      <c r="L23" s="21">
        <v>11</v>
      </c>
      <c r="M23" s="21">
        <v>28</v>
      </c>
      <c r="N23" s="20">
        <v>1.0235000000000001</v>
      </c>
      <c r="O23" s="21">
        <v>87</v>
      </c>
      <c r="P23" s="20">
        <v>9.5532299999999992</v>
      </c>
      <c r="Q23" s="20">
        <v>24.814769999999999</v>
      </c>
      <c r="R23" s="20">
        <v>34.368000000000002</v>
      </c>
      <c r="S23" s="20">
        <v>27.480975000000001</v>
      </c>
      <c r="T23" s="20">
        <v>6.8870250000000004</v>
      </c>
      <c r="U23" s="21">
        <v>28</v>
      </c>
      <c r="V23" s="20">
        <v>0.35580000000000001</v>
      </c>
      <c r="W23" s="20">
        <v>0.92420000000000002</v>
      </c>
      <c r="X23" s="20">
        <v>1.28</v>
      </c>
      <c r="Y23" s="20">
        <v>1.0235000000000001</v>
      </c>
      <c r="Z23" s="21">
        <v>87</v>
      </c>
      <c r="AA23" s="21">
        <v>0</v>
      </c>
      <c r="AB23" s="21">
        <v>87</v>
      </c>
      <c r="AC23" s="21">
        <v>0</v>
      </c>
      <c r="AD23" s="21">
        <v>11</v>
      </c>
      <c r="AE23" s="21">
        <v>0</v>
      </c>
    </row>
    <row r="24" spans="1:31">
      <c r="A24" s="16">
        <v>16</v>
      </c>
      <c r="B24" s="17" t="s">
        <v>127</v>
      </c>
      <c r="C24" s="17">
        <v>1</v>
      </c>
      <c r="D24" s="17" t="s">
        <v>5</v>
      </c>
      <c r="E24" s="11"/>
      <c r="F24" s="17" t="s">
        <v>128</v>
      </c>
      <c r="G24" s="17" t="s">
        <v>131</v>
      </c>
      <c r="H24" s="18">
        <v>40683</v>
      </c>
      <c r="I24" s="19">
        <v>3</v>
      </c>
      <c r="J24" s="20">
        <v>75.778755000000004</v>
      </c>
      <c r="K24" s="20">
        <v>57.024404099999998</v>
      </c>
      <c r="L24" s="21">
        <v>12</v>
      </c>
      <c r="M24" s="21">
        <v>71</v>
      </c>
      <c r="N24" s="20">
        <v>2.7694000000000001</v>
      </c>
      <c r="O24" s="21">
        <v>165</v>
      </c>
      <c r="P24" s="20">
        <v>35.894422499999997</v>
      </c>
      <c r="Q24" s="20">
        <v>39.884332499999999</v>
      </c>
      <c r="R24" s="20">
        <v>75.778755000000004</v>
      </c>
      <c r="S24" s="20">
        <v>74.057670000000002</v>
      </c>
      <c r="T24" s="20">
        <v>1.721085</v>
      </c>
      <c r="U24" s="21">
        <v>71</v>
      </c>
      <c r="V24" s="20">
        <v>1.3368500000000001</v>
      </c>
      <c r="W24" s="20">
        <v>1.49665</v>
      </c>
      <c r="X24" s="20">
        <v>2.8334999999999999</v>
      </c>
      <c r="Y24" s="20">
        <v>2.7694000000000001</v>
      </c>
      <c r="Z24" s="21">
        <v>165</v>
      </c>
      <c r="AA24" s="21">
        <v>0</v>
      </c>
      <c r="AB24" s="21">
        <v>165</v>
      </c>
      <c r="AC24" s="21">
        <v>0</v>
      </c>
      <c r="AD24" s="21">
        <v>12</v>
      </c>
      <c r="AE24" s="21">
        <v>4</v>
      </c>
    </row>
    <row r="25" spans="1:31">
      <c r="A25" s="16">
        <v>17</v>
      </c>
      <c r="B25" s="17" t="s">
        <v>127</v>
      </c>
      <c r="C25" s="17">
        <v>1</v>
      </c>
      <c r="D25" s="17" t="s">
        <v>5</v>
      </c>
      <c r="E25" s="11"/>
      <c r="F25" s="17" t="s">
        <v>128</v>
      </c>
      <c r="G25" s="17" t="s">
        <v>129</v>
      </c>
      <c r="H25" s="18">
        <v>40687</v>
      </c>
      <c r="I25" s="19">
        <v>3</v>
      </c>
      <c r="J25" s="20">
        <v>243.8772075</v>
      </c>
      <c r="K25" s="20">
        <v>152.20752465999999</v>
      </c>
      <c r="L25" s="21">
        <v>51</v>
      </c>
      <c r="M25" s="21">
        <v>223</v>
      </c>
      <c r="N25" s="20">
        <v>7.3971400000000003</v>
      </c>
      <c r="O25" s="21">
        <v>529</v>
      </c>
      <c r="P25" s="20">
        <v>149.99725649999999</v>
      </c>
      <c r="Q25" s="20">
        <v>93.879951000000005</v>
      </c>
      <c r="R25" s="20">
        <v>243.8772075</v>
      </c>
      <c r="S25" s="20">
        <v>197.67211549999999</v>
      </c>
      <c r="T25" s="20">
        <v>46.205092</v>
      </c>
      <c r="U25" s="21">
        <v>223</v>
      </c>
      <c r="V25" s="20">
        <v>5.5864900000000004</v>
      </c>
      <c r="W25" s="20">
        <v>3.5351300000000001</v>
      </c>
      <c r="X25" s="20">
        <v>9.1216200000000001</v>
      </c>
      <c r="Y25" s="20">
        <v>7.3620900000000002</v>
      </c>
      <c r="Z25" s="21">
        <v>529</v>
      </c>
      <c r="AA25" s="21">
        <v>0</v>
      </c>
      <c r="AB25" s="21">
        <v>529</v>
      </c>
      <c r="AC25" s="21">
        <v>0</v>
      </c>
      <c r="AD25" s="21">
        <v>51</v>
      </c>
      <c r="AE25" s="21">
        <v>0</v>
      </c>
    </row>
    <row r="26" spans="1:31">
      <c r="A26" s="16">
        <v>18</v>
      </c>
      <c r="B26" s="17" t="s">
        <v>127</v>
      </c>
      <c r="C26" s="17">
        <v>1</v>
      </c>
      <c r="D26" s="17" t="s">
        <v>5</v>
      </c>
      <c r="E26" s="11"/>
      <c r="F26" s="17" t="s">
        <v>128</v>
      </c>
      <c r="G26" s="17" t="s">
        <v>131</v>
      </c>
      <c r="H26" s="18">
        <v>40844</v>
      </c>
      <c r="I26" s="19">
        <v>3</v>
      </c>
      <c r="J26" s="20">
        <v>21.87201</v>
      </c>
      <c r="K26" s="20">
        <v>13.907736</v>
      </c>
      <c r="L26" s="21">
        <v>2</v>
      </c>
      <c r="M26" s="21">
        <v>20</v>
      </c>
      <c r="N26" s="20">
        <v>0.67269999999999996</v>
      </c>
      <c r="O26" s="21">
        <v>37</v>
      </c>
      <c r="P26" s="20">
        <v>12.826245</v>
      </c>
      <c r="Q26" s="20">
        <v>9.0457649999999994</v>
      </c>
      <c r="R26" s="20">
        <v>21.87201</v>
      </c>
      <c r="S26" s="20">
        <v>18.061995</v>
      </c>
      <c r="T26" s="20">
        <v>3.8100149999999999</v>
      </c>
      <c r="U26" s="21">
        <v>20</v>
      </c>
      <c r="V26" s="20">
        <v>0.47770000000000001</v>
      </c>
      <c r="W26" s="20">
        <v>0.33689999999999998</v>
      </c>
      <c r="X26" s="20">
        <v>0.81459999999999999</v>
      </c>
      <c r="Y26" s="20">
        <v>0.67269999999999996</v>
      </c>
      <c r="Z26" s="21">
        <v>37</v>
      </c>
      <c r="AA26" s="21">
        <v>0</v>
      </c>
      <c r="AB26" s="21">
        <v>37</v>
      </c>
      <c r="AC26" s="21">
        <v>0</v>
      </c>
      <c r="AD26" s="21">
        <v>2</v>
      </c>
      <c r="AE26" s="21">
        <v>0</v>
      </c>
    </row>
    <row r="27" spans="1:31">
      <c r="A27" s="16">
        <v>19</v>
      </c>
      <c r="B27" s="17" t="s">
        <v>127</v>
      </c>
      <c r="C27" s="17">
        <v>1</v>
      </c>
      <c r="D27" s="17" t="s">
        <v>5</v>
      </c>
      <c r="E27" s="11"/>
      <c r="F27" s="17" t="s">
        <v>128</v>
      </c>
      <c r="G27" s="17" t="s">
        <v>131</v>
      </c>
      <c r="H27" s="18">
        <v>40984</v>
      </c>
      <c r="I27" s="19">
        <v>3</v>
      </c>
      <c r="J27" s="20">
        <v>71.925780000000003</v>
      </c>
      <c r="K27" s="20">
        <v>51.737936249999997</v>
      </c>
      <c r="L27" s="21">
        <v>11</v>
      </c>
      <c r="M27" s="21">
        <v>67</v>
      </c>
      <c r="N27" s="20">
        <v>2.5038</v>
      </c>
      <c r="O27" s="21">
        <v>152</v>
      </c>
      <c r="P27" s="20">
        <v>35.444685</v>
      </c>
      <c r="Q27" s="20">
        <v>33.601990000000001</v>
      </c>
      <c r="R27" s="20">
        <v>69.046674999999993</v>
      </c>
      <c r="S27" s="20">
        <v>66.910200000000003</v>
      </c>
      <c r="T27" s="20">
        <v>2.1364749999999999</v>
      </c>
      <c r="U27" s="21">
        <v>67</v>
      </c>
      <c r="V27" s="20">
        <v>1.3748</v>
      </c>
      <c r="W27" s="20">
        <v>1.2313000000000001</v>
      </c>
      <c r="X27" s="20">
        <v>2.6061000000000001</v>
      </c>
      <c r="Y27" s="20">
        <v>2.5034000000000001</v>
      </c>
      <c r="Z27" s="21">
        <v>152</v>
      </c>
      <c r="AA27" s="21">
        <v>0</v>
      </c>
      <c r="AB27" s="21">
        <v>152</v>
      </c>
      <c r="AC27" s="21">
        <v>0</v>
      </c>
      <c r="AD27" s="21">
        <v>10</v>
      </c>
      <c r="AE27" s="21">
        <v>0</v>
      </c>
    </row>
    <row r="28" spans="1:31">
      <c r="A28" s="16">
        <v>20</v>
      </c>
      <c r="B28" s="17" t="s">
        <v>127</v>
      </c>
      <c r="C28" s="17">
        <v>1</v>
      </c>
      <c r="D28" s="17" t="s">
        <v>5</v>
      </c>
      <c r="E28" s="11"/>
      <c r="F28" s="17" t="s">
        <v>128</v>
      </c>
      <c r="G28" s="17" t="s">
        <v>129</v>
      </c>
      <c r="H28" s="18">
        <v>40984</v>
      </c>
      <c r="I28" s="19">
        <v>3</v>
      </c>
      <c r="J28" s="20">
        <v>130.58846550000001</v>
      </c>
      <c r="K28" s="20">
        <v>80.25923598</v>
      </c>
      <c r="L28" s="21">
        <v>26</v>
      </c>
      <c r="M28" s="21">
        <v>97</v>
      </c>
      <c r="N28" s="20">
        <v>3.895</v>
      </c>
      <c r="O28" s="21">
        <v>253</v>
      </c>
      <c r="P28" s="20">
        <v>99.163225499999996</v>
      </c>
      <c r="Q28" s="20">
        <v>31.422286499999998</v>
      </c>
      <c r="R28" s="20">
        <v>130.58551199999999</v>
      </c>
      <c r="S28" s="20">
        <v>104.192499</v>
      </c>
      <c r="T28" s="20">
        <v>26.393013</v>
      </c>
      <c r="U28" s="21">
        <v>94</v>
      </c>
      <c r="V28" s="20">
        <v>3.6932299999999998</v>
      </c>
      <c r="W28" s="20">
        <v>1.1702900000000001</v>
      </c>
      <c r="X28" s="20">
        <v>4.8635200000000003</v>
      </c>
      <c r="Y28" s="20">
        <v>3.8843399999999999</v>
      </c>
      <c r="Z28" s="21">
        <v>250</v>
      </c>
      <c r="AA28" s="21">
        <v>0</v>
      </c>
      <c r="AB28" s="21">
        <v>250</v>
      </c>
      <c r="AC28" s="21">
        <v>0</v>
      </c>
      <c r="AD28" s="21">
        <v>28</v>
      </c>
      <c r="AE28" s="21">
        <v>9</v>
      </c>
    </row>
    <row r="29" spans="1:31">
      <c r="A29" s="16">
        <v>21</v>
      </c>
      <c r="B29" s="17" t="s">
        <v>127</v>
      </c>
      <c r="C29" s="17">
        <v>1</v>
      </c>
      <c r="D29" s="17" t="s">
        <v>5</v>
      </c>
      <c r="E29" s="11"/>
      <c r="F29" s="17" t="s">
        <v>128</v>
      </c>
      <c r="G29" s="17" t="s">
        <v>131</v>
      </c>
      <c r="H29" s="18">
        <v>41073</v>
      </c>
      <c r="I29" s="19">
        <v>3</v>
      </c>
      <c r="J29" s="20">
        <v>31.154860500000002</v>
      </c>
      <c r="K29" s="20">
        <v>23.90484447</v>
      </c>
      <c r="L29" s="21">
        <v>4</v>
      </c>
      <c r="M29" s="21">
        <v>24</v>
      </c>
      <c r="N29" s="20">
        <v>1.1603300000000001</v>
      </c>
      <c r="O29" s="21">
        <v>52</v>
      </c>
      <c r="P29" s="20">
        <v>17.426455499999999</v>
      </c>
      <c r="Q29" s="20">
        <v>13.728405</v>
      </c>
      <c r="R29" s="20">
        <v>31.154860500000002</v>
      </c>
      <c r="S29" s="20">
        <v>31.154860500000002</v>
      </c>
      <c r="T29" s="20">
        <v>0</v>
      </c>
      <c r="U29" s="21">
        <v>24</v>
      </c>
      <c r="V29" s="20">
        <v>0.64903</v>
      </c>
      <c r="W29" s="20">
        <v>0.54286000000000001</v>
      </c>
      <c r="X29" s="20">
        <v>1.1918899999999999</v>
      </c>
      <c r="Y29" s="20">
        <v>1.1603300000000001</v>
      </c>
      <c r="Z29" s="21">
        <v>52</v>
      </c>
      <c r="AA29" s="21">
        <v>0</v>
      </c>
      <c r="AB29" s="21">
        <v>52</v>
      </c>
      <c r="AC29" s="21">
        <v>0</v>
      </c>
      <c r="AD29" s="21">
        <v>4</v>
      </c>
      <c r="AE29" s="21">
        <v>0</v>
      </c>
    </row>
    <row r="30" spans="1:31">
      <c r="A30" s="16">
        <v>22</v>
      </c>
      <c r="B30" s="17" t="s">
        <v>127</v>
      </c>
      <c r="C30" s="17">
        <v>1</v>
      </c>
      <c r="D30" s="17" t="s">
        <v>5</v>
      </c>
      <c r="E30" s="11"/>
      <c r="F30" s="17" t="s">
        <v>128</v>
      </c>
      <c r="G30" s="17" t="s">
        <v>131</v>
      </c>
      <c r="H30" s="18">
        <v>41446</v>
      </c>
      <c r="I30" s="19">
        <v>3</v>
      </c>
      <c r="J30" s="20">
        <v>588.44057250000003</v>
      </c>
      <c r="K30" s="20">
        <v>204.0351728</v>
      </c>
      <c r="L30" s="21">
        <v>86</v>
      </c>
      <c r="M30" s="21">
        <v>530</v>
      </c>
      <c r="N30" s="20">
        <v>17.354939999999999</v>
      </c>
      <c r="O30" s="21">
        <v>1197</v>
      </c>
      <c r="P30" s="20">
        <v>5.4183300000000001</v>
      </c>
      <c r="Q30" s="20">
        <v>7.6710450000000003</v>
      </c>
      <c r="R30" s="20">
        <v>13.089375</v>
      </c>
      <c r="S30" s="20">
        <v>12.27582</v>
      </c>
      <c r="T30" s="20">
        <v>0.81355500000000003</v>
      </c>
      <c r="U30" s="21">
        <v>12</v>
      </c>
      <c r="V30" s="20">
        <v>0.20180000000000001</v>
      </c>
      <c r="W30" s="20">
        <v>0.28570000000000001</v>
      </c>
      <c r="X30" s="20">
        <v>0.48749999999999999</v>
      </c>
      <c r="Y30" s="20">
        <v>0.4572</v>
      </c>
      <c r="Z30" s="21">
        <v>24</v>
      </c>
      <c r="AA30" s="21">
        <v>0</v>
      </c>
      <c r="AB30" s="21">
        <v>24</v>
      </c>
      <c r="AC30" s="21">
        <v>0</v>
      </c>
      <c r="AD30" s="21">
        <v>2</v>
      </c>
      <c r="AE30" s="21">
        <v>0</v>
      </c>
    </row>
    <row r="31" spans="1:31">
      <c r="A31" s="16">
        <v>23</v>
      </c>
      <c r="B31" s="17" t="s">
        <v>127</v>
      </c>
      <c r="C31" s="17">
        <v>1</v>
      </c>
      <c r="D31" s="17" t="s">
        <v>6</v>
      </c>
      <c r="E31" s="11"/>
      <c r="F31" s="17" t="s">
        <v>128</v>
      </c>
      <c r="G31" s="17" t="s">
        <v>129</v>
      </c>
      <c r="H31" s="18">
        <v>39581</v>
      </c>
      <c r="I31" s="19">
        <v>1</v>
      </c>
      <c r="J31" s="20">
        <v>112.276869</v>
      </c>
      <c r="K31" s="20">
        <v>80.828117000000006</v>
      </c>
      <c r="L31" s="21">
        <v>15</v>
      </c>
      <c r="M31" s="21">
        <v>82</v>
      </c>
      <c r="N31" s="20">
        <v>3.1387</v>
      </c>
      <c r="O31" s="21">
        <v>216</v>
      </c>
      <c r="P31" s="20">
        <v>11.18850333</v>
      </c>
      <c r="Q31" s="20">
        <v>112.32487467</v>
      </c>
      <c r="R31" s="20">
        <v>123.513378</v>
      </c>
      <c r="S31" s="20">
        <v>112.276869</v>
      </c>
      <c r="T31" s="20">
        <v>11.236509</v>
      </c>
      <c r="U31" s="21">
        <v>82</v>
      </c>
      <c r="V31" s="20">
        <v>0.32490000000000002</v>
      </c>
      <c r="W31" s="20">
        <v>3.0924</v>
      </c>
      <c r="X31" s="20">
        <v>3.4173</v>
      </c>
      <c r="Y31" s="20">
        <v>3.1387</v>
      </c>
      <c r="Z31" s="21">
        <v>216</v>
      </c>
      <c r="AA31" s="21">
        <v>0</v>
      </c>
      <c r="AB31" s="21">
        <v>216</v>
      </c>
      <c r="AC31" s="21">
        <v>0</v>
      </c>
      <c r="AD31" s="21">
        <v>15</v>
      </c>
      <c r="AE31" s="21">
        <v>15</v>
      </c>
    </row>
    <row r="32" spans="1:31">
      <c r="A32" s="16">
        <v>24</v>
      </c>
      <c r="B32" s="17" t="s">
        <v>127</v>
      </c>
      <c r="C32" s="17">
        <v>1</v>
      </c>
      <c r="D32" s="17" t="s">
        <v>6</v>
      </c>
      <c r="E32" s="11"/>
      <c r="F32" s="17" t="s">
        <v>128</v>
      </c>
      <c r="G32" s="17" t="s">
        <v>129</v>
      </c>
      <c r="H32" s="18">
        <v>39715</v>
      </c>
      <c r="I32" s="19">
        <v>1</v>
      </c>
      <c r="J32" s="20">
        <v>57.993783839999999</v>
      </c>
      <c r="K32" s="20">
        <v>41.748970540000002</v>
      </c>
      <c r="L32" s="21">
        <v>10</v>
      </c>
      <c r="M32" s="21">
        <v>51</v>
      </c>
      <c r="N32" s="20">
        <v>2.1024400000000001</v>
      </c>
      <c r="O32" s="21">
        <v>143</v>
      </c>
      <c r="P32" s="20">
        <v>9.0331039999999998</v>
      </c>
      <c r="Q32" s="20">
        <v>54.322195999999998</v>
      </c>
      <c r="R32" s="20">
        <v>63.3553</v>
      </c>
      <c r="S32" s="20">
        <v>57.992782839999997</v>
      </c>
      <c r="T32" s="20">
        <v>5.3625171600000003</v>
      </c>
      <c r="U32" s="21">
        <v>51</v>
      </c>
      <c r="V32" s="20">
        <v>0.23400000000000001</v>
      </c>
      <c r="W32" s="20">
        <v>2.1036999999999999</v>
      </c>
      <c r="X32" s="20">
        <v>2.3376999999999999</v>
      </c>
      <c r="Y32" s="20">
        <v>2.1024400000000001</v>
      </c>
      <c r="Z32" s="21">
        <v>143</v>
      </c>
      <c r="AA32" s="21">
        <v>0</v>
      </c>
      <c r="AB32" s="21">
        <v>143</v>
      </c>
      <c r="AC32" s="21">
        <v>0</v>
      </c>
      <c r="AD32" s="21">
        <v>10</v>
      </c>
      <c r="AE32" s="21">
        <v>9</v>
      </c>
    </row>
    <row r="33" spans="1:31">
      <c r="A33" s="16">
        <v>25</v>
      </c>
      <c r="B33" s="17" t="s">
        <v>127</v>
      </c>
      <c r="C33" s="17">
        <v>1</v>
      </c>
      <c r="D33" s="17" t="s">
        <v>6</v>
      </c>
      <c r="E33" s="11"/>
      <c r="F33" s="17" t="s">
        <v>128</v>
      </c>
      <c r="G33" s="17" t="s">
        <v>130</v>
      </c>
      <c r="H33" s="18">
        <v>39806</v>
      </c>
      <c r="I33" s="19">
        <v>1</v>
      </c>
      <c r="J33" s="20">
        <v>98.453442999999993</v>
      </c>
      <c r="K33" s="20">
        <v>70.876633200000001</v>
      </c>
      <c r="L33" s="21">
        <v>10</v>
      </c>
      <c r="M33" s="21">
        <v>71</v>
      </c>
      <c r="N33" s="20">
        <v>3.3879999999999999</v>
      </c>
      <c r="O33" s="21">
        <v>202</v>
      </c>
      <c r="P33" s="20">
        <v>16.4650882</v>
      </c>
      <c r="Q33" s="20">
        <v>81.988354799999996</v>
      </c>
      <c r="R33" s="20">
        <v>98.453442999999993</v>
      </c>
      <c r="S33" s="20">
        <v>98.453442999999993</v>
      </c>
      <c r="T33" s="20">
        <v>0</v>
      </c>
      <c r="U33" s="21">
        <v>71</v>
      </c>
      <c r="V33" s="20">
        <v>0.58009999999999995</v>
      </c>
      <c r="W33" s="20">
        <v>2.8079000000000001</v>
      </c>
      <c r="X33" s="20">
        <v>3.3879999999999999</v>
      </c>
      <c r="Y33" s="20">
        <v>3.3879999999999999</v>
      </c>
      <c r="Z33" s="21">
        <v>202</v>
      </c>
      <c r="AA33" s="21">
        <v>0</v>
      </c>
      <c r="AB33" s="21">
        <v>202</v>
      </c>
      <c r="AC33" s="21">
        <v>0</v>
      </c>
      <c r="AD33" s="21">
        <v>10</v>
      </c>
      <c r="AE33" s="21">
        <v>10</v>
      </c>
    </row>
    <row r="34" spans="1:31">
      <c r="A34" s="16">
        <v>26</v>
      </c>
      <c r="B34" s="17" t="s">
        <v>127</v>
      </c>
      <c r="C34" s="17">
        <v>1</v>
      </c>
      <c r="D34" s="17" t="s">
        <v>6</v>
      </c>
      <c r="E34" s="11"/>
      <c r="F34" s="17" t="s">
        <v>128</v>
      </c>
      <c r="G34" s="17" t="s">
        <v>130</v>
      </c>
      <c r="H34" s="18">
        <v>39883</v>
      </c>
      <c r="I34" s="19">
        <v>1</v>
      </c>
      <c r="J34" s="20">
        <v>304.76654969999998</v>
      </c>
      <c r="K34" s="20">
        <v>283.43289279999999</v>
      </c>
      <c r="L34" s="21">
        <v>38</v>
      </c>
      <c r="M34" s="21">
        <v>298</v>
      </c>
      <c r="N34" s="20">
        <v>11.086270000000001</v>
      </c>
      <c r="O34" s="21">
        <v>681</v>
      </c>
      <c r="P34" s="20">
        <v>108.06904818</v>
      </c>
      <c r="Q34" s="20">
        <v>196.69750152</v>
      </c>
      <c r="R34" s="20">
        <v>304.76654969999998</v>
      </c>
      <c r="S34" s="20">
        <v>304.76654969999998</v>
      </c>
      <c r="T34" s="20">
        <v>0</v>
      </c>
      <c r="U34" s="21">
        <v>298</v>
      </c>
      <c r="V34" s="20">
        <v>3.8982399999999999</v>
      </c>
      <c r="W34" s="20">
        <v>7.1879999999999997</v>
      </c>
      <c r="X34" s="20">
        <v>11.08624</v>
      </c>
      <c r="Y34" s="20">
        <v>11.08624</v>
      </c>
      <c r="Z34" s="21">
        <v>681</v>
      </c>
      <c r="AA34" s="21">
        <v>0</v>
      </c>
      <c r="AB34" s="21">
        <v>681</v>
      </c>
      <c r="AC34" s="21">
        <v>0</v>
      </c>
      <c r="AD34" s="21">
        <v>38</v>
      </c>
      <c r="AE34" s="21">
        <v>37</v>
      </c>
    </row>
    <row r="35" spans="1:31">
      <c r="A35" s="16">
        <v>27</v>
      </c>
      <c r="B35" s="17" t="s">
        <v>127</v>
      </c>
      <c r="C35" s="17">
        <v>1</v>
      </c>
      <c r="D35" s="17" t="s">
        <v>6</v>
      </c>
      <c r="E35" s="11"/>
      <c r="F35" s="17" t="s">
        <v>128</v>
      </c>
      <c r="G35" s="17" t="s">
        <v>130</v>
      </c>
      <c r="H35" s="18">
        <v>39889</v>
      </c>
      <c r="I35" s="19">
        <v>1</v>
      </c>
      <c r="J35" s="20">
        <v>182.76352399999999</v>
      </c>
      <c r="K35" s="20">
        <v>169.9700776</v>
      </c>
      <c r="L35" s="21">
        <v>23</v>
      </c>
      <c r="M35" s="21">
        <v>217</v>
      </c>
      <c r="N35" s="20">
        <v>6.5544200000000004</v>
      </c>
      <c r="O35" s="21">
        <v>388</v>
      </c>
      <c r="P35" s="20">
        <v>105.68431080000001</v>
      </c>
      <c r="Q35" s="20">
        <v>77.079213199999998</v>
      </c>
      <c r="R35" s="20">
        <v>182.76352399999999</v>
      </c>
      <c r="S35" s="20">
        <v>182.76352399999999</v>
      </c>
      <c r="T35" s="20">
        <v>0</v>
      </c>
      <c r="U35" s="21">
        <v>217</v>
      </c>
      <c r="V35" s="20">
        <v>3.7928899999999999</v>
      </c>
      <c r="W35" s="20">
        <v>2.76153</v>
      </c>
      <c r="X35" s="20">
        <v>6.5544200000000004</v>
      </c>
      <c r="Y35" s="20">
        <v>6.5544200000000004</v>
      </c>
      <c r="Z35" s="21">
        <v>388</v>
      </c>
      <c r="AA35" s="21">
        <v>0</v>
      </c>
      <c r="AB35" s="21">
        <v>388</v>
      </c>
      <c r="AC35" s="21">
        <v>0</v>
      </c>
      <c r="AD35" s="21">
        <v>23</v>
      </c>
      <c r="AE35" s="21">
        <v>23</v>
      </c>
    </row>
    <row r="36" spans="1:31">
      <c r="A36" s="16">
        <v>28</v>
      </c>
      <c r="B36" s="17" t="s">
        <v>127</v>
      </c>
      <c r="C36" s="17">
        <v>1</v>
      </c>
      <c r="D36" s="17" t="s">
        <v>6</v>
      </c>
      <c r="E36" s="11"/>
      <c r="F36" s="17" t="s">
        <v>128</v>
      </c>
      <c r="G36" s="17" t="s">
        <v>130</v>
      </c>
      <c r="H36" s="18">
        <v>39909</v>
      </c>
      <c r="I36" s="19">
        <v>1</v>
      </c>
      <c r="J36" s="20">
        <v>74.212661999999995</v>
      </c>
      <c r="K36" s="20">
        <v>69.017775510000007</v>
      </c>
      <c r="L36" s="21">
        <v>10</v>
      </c>
      <c r="M36" s="21">
        <v>97</v>
      </c>
      <c r="N36" s="20">
        <v>2.6616</v>
      </c>
      <c r="O36" s="21">
        <v>160</v>
      </c>
      <c r="P36" s="20">
        <v>30.15425424</v>
      </c>
      <c r="Q36" s="20">
        <v>44.058407760000001</v>
      </c>
      <c r="R36" s="20">
        <v>74.212661999999995</v>
      </c>
      <c r="S36" s="20">
        <v>74.212661999999995</v>
      </c>
      <c r="T36" s="20">
        <v>0</v>
      </c>
      <c r="U36" s="21">
        <v>97</v>
      </c>
      <c r="V36" s="20">
        <v>1.0426</v>
      </c>
      <c r="W36" s="20">
        <v>1.619</v>
      </c>
      <c r="X36" s="20">
        <v>2.6616</v>
      </c>
      <c r="Y36" s="20">
        <v>2.6616</v>
      </c>
      <c r="Z36" s="21">
        <v>160</v>
      </c>
      <c r="AA36" s="21">
        <v>0</v>
      </c>
      <c r="AB36" s="21">
        <v>160</v>
      </c>
      <c r="AC36" s="21">
        <v>0</v>
      </c>
      <c r="AD36" s="21">
        <v>10</v>
      </c>
      <c r="AE36" s="21">
        <v>10</v>
      </c>
    </row>
    <row r="37" spans="1:31">
      <c r="A37" s="16">
        <v>29</v>
      </c>
      <c r="B37" s="17" t="s">
        <v>127</v>
      </c>
      <c r="C37" s="17">
        <v>1</v>
      </c>
      <c r="D37" s="17" t="s">
        <v>6</v>
      </c>
      <c r="E37" s="11"/>
      <c r="F37" s="17" t="s">
        <v>128</v>
      </c>
      <c r="G37" s="17" t="s">
        <v>131</v>
      </c>
      <c r="H37" s="18">
        <v>40388</v>
      </c>
      <c r="I37" s="19">
        <v>1</v>
      </c>
      <c r="J37" s="20">
        <v>117.65526269999999</v>
      </c>
      <c r="K37" s="20">
        <v>102.08309918</v>
      </c>
      <c r="L37" s="21">
        <v>18</v>
      </c>
      <c r="M37" s="21">
        <v>103</v>
      </c>
      <c r="N37" s="20">
        <v>3.9190999999999998</v>
      </c>
      <c r="O37" s="21">
        <v>277</v>
      </c>
      <c r="P37" s="20">
        <v>23.851841199999999</v>
      </c>
      <c r="Q37" s="20">
        <v>93.803421499999999</v>
      </c>
      <c r="R37" s="20">
        <v>117.65526269999999</v>
      </c>
      <c r="S37" s="20">
        <v>109.76677332</v>
      </c>
      <c r="T37" s="20">
        <v>7.8884893800000002</v>
      </c>
      <c r="U37" s="21">
        <v>103</v>
      </c>
      <c r="V37" s="20">
        <v>0.85250000000000004</v>
      </c>
      <c r="W37" s="20">
        <v>3.3481000000000001</v>
      </c>
      <c r="X37" s="20">
        <v>4.2005999999999997</v>
      </c>
      <c r="Y37" s="20">
        <v>3.9220299999999999</v>
      </c>
      <c r="Z37" s="21">
        <v>277</v>
      </c>
      <c r="AA37" s="21">
        <v>0</v>
      </c>
      <c r="AB37" s="21">
        <v>277</v>
      </c>
      <c r="AC37" s="21">
        <v>12</v>
      </c>
      <c r="AD37" s="21">
        <v>18</v>
      </c>
      <c r="AE37" s="21">
        <v>17</v>
      </c>
    </row>
    <row r="38" spans="1:31">
      <c r="A38" s="16">
        <v>30</v>
      </c>
      <c r="B38" s="17" t="s">
        <v>127</v>
      </c>
      <c r="C38" s="17">
        <v>1</v>
      </c>
      <c r="D38" s="17" t="s">
        <v>6</v>
      </c>
      <c r="E38" s="11"/>
      <c r="F38" s="17" t="s">
        <v>128</v>
      </c>
      <c r="G38" s="17" t="s">
        <v>131</v>
      </c>
      <c r="H38" s="18">
        <v>40729</v>
      </c>
      <c r="I38" s="19">
        <v>1</v>
      </c>
      <c r="J38" s="20">
        <v>224.61004399999999</v>
      </c>
      <c r="K38" s="20">
        <v>146.71183875</v>
      </c>
      <c r="L38" s="21">
        <v>23</v>
      </c>
      <c r="M38" s="21">
        <v>175</v>
      </c>
      <c r="N38" s="20">
        <v>7.2255500000000001</v>
      </c>
      <c r="O38" s="21">
        <v>491</v>
      </c>
      <c r="P38" s="20">
        <v>74.286197999999999</v>
      </c>
      <c r="Q38" s="20">
        <v>150.41733199999999</v>
      </c>
      <c r="R38" s="20">
        <v>224.70353</v>
      </c>
      <c r="S38" s="20">
        <v>202.756955</v>
      </c>
      <c r="T38" s="20">
        <v>21.946574999999999</v>
      </c>
      <c r="U38" s="21">
        <v>176</v>
      </c>
      <c r="V38" s="20">
        <v>2.6403699999999999</v>
      </c>
      <c r="W38" s="20">
        <v>5.3530300000000004</v>
      </c>
      <c r="X38" s="20">
        <v>7.9934000000000003</v>
      </c>
      <c r="Y38" s="20">
        <v>7.2155500000000004</v>
      </c>
      <c r="Z38" s="21">
        <v>491</v>
      </c>
      <c r="AA38" s="21">
        <v>0</v>
      </c>
      <c r="AB38" s="21">
        <v>491</v>
      </c>
      <c r="AC38" s="21">
        <v>0</v>
      </c>
      <c r="AD38" s="21">
        <v>23</v>
      </c>
      <c r="AE38" s="21">
        <v>18</v>
      </c>
    </row>
    <row r="39" spans="1:31">
      <c r="A39" s="16">
        <v>31</v>
      </c>
      <c r="B39" s="17" t="s">
        <v>127</v>
      </c>
      <c r="C39" s="17">
        <v>1</v>
      </c>
      <c r="D39" s="17" t="s">
        <v>6</v>
      </c>
      <c r="E39" s="11"/>
      <c r="F39" s="17" t="s">
        <v>128</v>
      </c>
      <c r="G39" s="17" t="s">
        <v>131</v>
      </c>
      <c r="H39" s="18">
        <v>40906</v>
      </c>
      <c r="I39" s="19">
        <v>1</v>
      </c>
      <c r="J39" s="20">
        <v>235.115229</v>
      </c>
      <c r="K39" s="20">
        <v>159.97585179999999</v>
      </c>
      <c r="L39" s="21">
        <v>30</v>
      </c>
      <c r="M39" s="21">
        <v>192</v>
      </c>
      <c r="N39" s="20">
        <v>7.8786199999999997</v>
      </c>
      <c r="O39" s="21">
        <v>516</v>
      </c>
      <c r="P39" s="20">
        <v>112.15300476</v>
      </c>
      <c r="Q39" s="20">
        <v>135.52662827</v>
      </c>
      <c r="R39" s="20">
        <v>247.67963302999999</v>
      </c>
      <c r="S39" s="20">
        <v>221.38922199999999</v>
      </c>
      <c r="T39" s="20">
        <v>26.290411030000001</v>
      </c>
      <c r="U39" s="21">
        <v>192</v>
      </c>
      <c r="V39" s="20">
        <v>3.98489</v>
      </c>
      <c r="W39" s="20">
        <v>4.8151999999999999</v>
      </c>
      <c r="X39" s="20">
        <v>8.8000900000000009</v>
      </c>
      <c r="Y39" s="20">
        <v>7.8786199999999997</v>
      </c>
      <c r="Z39" s="21">
        <v>516</v>
      </c>
      <c r="AA39" s="21">
        <v>0</v>
      </c>
      <c r="AB39" s="21">
        <v>516</v>
      </c>
      <c r="AC39" s="21">
        <v>0</v>
      </c>
      <c r="AD39" s="21">
        <v>30</v>
      </c>
      <c r="AE39" s="21">
        <v>0</v>
      </c>
    </row>
    <row r="40" spans="1:31">
      <c r="A40" s="16">
        <v>32</v>
      </c>
      <c r="B40" s="17" t="s">
        <v>127</v>
      </c>
      <c r="C40" s="17">
        <v>1</v>
      </c>
      <c r="D40" s="17" t="s">
        <v>6</v>
      </c>
      <c r="E40" s="11"/>
      <c r="F40" s="17" t="s">
        <v>128</v>
      </c>
      <c r="G40" s="17" t="s">
        <v>131</v>
      </c>
      <c r="H40" s="18">
        <v>40995</v>
      </c>
      <c r="I40" s="19">
        <v>1</v>
      </c>
      <c r="J40" s="20">
        <v>132.57084950000001</v>
      </c>
      <c r="K40" s="20">
        <v>92.312346140000002</v>
      </c>
      <c r="L40" s="21">
        <v>17</v>
      </c>
      <c r="M40" s="21">
        <v>107</v>
      </c>
      <c r="N40" s="20">
        <v>4.3378699999999997</v>
      </c>
      <c r="O40" s="21">
        <v>299</v>
      </c>
      <c r="P40" s="20">
        <v>45.124390650000002</v>
      </c>
      <c r="Q40" s="20">
        <v>106.46703599999999</v>
      </c>
      <c r="R40" s="20">
        <v>151.59142664999999</v>
      </c>
      <c r="S40" s="20">
        <v>127.7502715</v>
      </c>
      <c r="T40" s="20">
        <v>23.841155149999999</v>
      </c>
      <c r="U40" s="21">
        <v>107</v>
      </c>
      <c r="V40" s="20">
        <v>1.4296500000000001</v>
      </c>
      <c r="W40" s="20">
        <v>3.3887499999999999</v>
      </c>
      <c r="X40" s="20">
        <v>4.8183999999999996</v>
      </c>
      <c r="Y40" s="20">
        <v>4.3378699999999997</v>
      </c>
      <c r="Z40" s="21">
        <v>299</v>
      </c>
      <c r="AA40" s="21">
        <v>0</v>
      </c>
      <c r="AB40" s="21">
        <v>299</v>
      </c>
      <c r="AC40" s="21">
        <v>0</v>
      </c>
      <c r="AD40" s="21">
        <v>17</v>
      </c>
      <c r="AE40" s="21">
        <v>2</v>
      </c>
    </row>
    <row r="41" spans="1:31">
      <c r="A41" s="16">
        <v>33</v>
      </c>
      <c r="B41" s="17" t="s">
        <v>127</v>
      </c>
      <c r="C41" s="17">
        <v>1</v>
      </c>
      <c r="D41" s="17" t="s">
        <v>6</v>
      </c>
      <c r="E41" s="11"/>
      <c r="F41" s="17" t="s">
        <v>128</v>
      </c>
      <c r="G41" s="17" t="s">
        <v>131</v>
      </c>
      <c r="H41" s="18">
        <v>41047</v>
      </c>
      <c r="I41" s="19">
        <v>1</v>
      </c>
      <c r="J41" s="20">
        <v>25.273990000000001</v>
      </c>
      <c r="K41" s="20">
        <v>18.26298517</v>
      </c>
      <c r="L41" s="21">
        <v>2</v>
      </c>
      <c r="M41" s="21">
        <v>18</v>
      </c>
      <c r="N41" s="20">
        <v>0.85819999999999996</v>
      </c>
      <c r="O41" s="21">
        <v>46</v>
      </c>
      <c r="P41" s="20">
        <v>4.3615449999999996</v>
      </c>
      <c r="Q41" s="20">
        <v>24.658484999999999</v>
      </c>
      <c r="R41" s="20">
        <v>29.020029999999998</v>
      </c>
      <c r="S41" s="20">
        <v>25.273990000000001</v>
      </c>
      <c r="T41" s="20">
        <v>3.7460399999999998</v>
      </c>
      <c r="U41" s="21">
        <v>18</v>
      </c>
      <c r="V41" s="20">
        <v>0.14810000000000001</v>
      </c>
      <c r="W41" s="20">
        <v>0.83730000000000004</v>
      </c>
      <c r="X41" s="20">
        <v>0.98540000000000005</v>
      </c>
      <c r="Y41" s="20">
        <v>0.85819999999999996</v>
      </c>
      <c r="Z41" s="21">
        <v>46</v>
      </c>
      <c r="AA41" s="21">
        <v>0</v>
      </c>
      <c r="AB41" s="21">
        <v>46</v>
      </c>
      <c r="AC41" s="21">
        <v>0</v>
      </c>
      <c r="AD41" s="21">
        <v>2</v>
      </c>
      <c r="AE41" s="21">
        <v>0</v>
      </c>
    </row>
    <row r="42" spans="1:31">
      <c r="A42" s="16">
        <v>34</v>
      </c>
      <c r="B42" s="17" t="s">
        <v>127</v>
      </c>
      <c r="C42" s="17">
        <v>1</v>
      </c>
      <c r="D42" s="17" t="s">
        <v>6</v>
      </c>
      <c r="E42" s="11"/>
      <c r="F42" s="17" t="s">
        <v>128</v>
      </c>
      <c r="G42" s="17" t="s">
        <v>131</v>
      </c>
      <c r="H42" s="18">
        <v>41459</v>
      </c>
      <c r="I42" s="19">
        <v>1</v>
      </c>
      <c r="J42" s="20">
        <v>666.28432110999995</v>
      </c>
      <c r="K42" s="20">
        <v>448.86026215999999</v>
      </c>
      <c r="L42" s="21">
        <v>78</v>
      </c>
      <c r="M42" s="21">
        <v>567</v>
      </c>
      <c r="N42" s="20">
        <v>20.4817</v>
      </c>
      <c r="O42" s="21">
        <v>1361</v>
      </c>
      <c r="P42" s="20">
        <v>65.758399999999995</v>
      </c>
      <c r="Q42" s="20">
        <v>133.09368000000001</v>
      </c>
      <c r="R42" s="20">
        <v>198.85208</v>
      </c>
      <c r="S42" s="20">
        <v>154.58534</v>
      </c>
      <c r="T42" s="20">
        <v>44.266739999999999</v>
      </c>
      <c r="U42" s="21">
        <v>130</v>
      </c>
      <c r="V42" s="20">
        <v>2.0720000000000001</v>
      </c>
      <c r="W42" s="20">
        <v>4.2092000000000001</v>
      </c>
      <c r="X42" s="20">
        <v>6.2812000000000001</v>
      </c>
      <c r="Y42" s="20">
        <v>4.8723999999999998</v>
      </c>
      <c r="Z42" s="21">
        <v>198</v>
      </c>
      <c r="AA42" s="21">
        <v>146</v>
      </c>
      <c r="AB42" s="21">
        <v>344</v>
      </c>
      <c r="AC42" s="21">
        <v>0</v>
      </c>
      <c r="AD42" s="21">
        <v>8</v>
      </c>
      <c r="AE42" s="21">
        <v>0</v>
      </c>
    </row>
    <row r="43" spans="1:31">
      <c r="A43" s="16">
        <v>35</v>
      </c>
      <c r="B43" s="17" t="s">
        <v>127</v>
      </c>
      <c r="C43" s="17">
        <v>1</v>
      </c>
      <c r="D43" s="17" t="s">
        <v>9</v>
      </c>
      <c r="E43" s="11"/>
      <c r="F43" s="17" t="s">
        <v>128</v>
      </c>
      <c r="G43" s="17" t="s">
        <v>129</v>
      </c>
      <c r="H43" s="18">
        <v>39806</v>
      </c>
      <c r="I43" s="19">
        <v>1</v>
      </c>
      <c r="J43" s="20">
        <v>443.71288199999998</v>
      </c>
      <c r="K43" s="20">
        <v>256.270646</v>
      </c>
      <c r="L43" s="21">
        <v>30</v>
      </c>
      <c r="M43" s="21">
        <v>328</v>
      </c>
      <c r="N43" s="20">
        <v>12.21077</v>
      </c>
      <c r="O43" s="21">
        <v>877</v>
      </c>
      <c r="P43" s="20">
        <v>235.32268199999999</v>
      </c>
      <c r="Q43" s="20">
        <v>212.23375300000001</v>
      </c>
      <c r="R43" s="20">
        <v>447.55643500000002</v>
      </c>
      <c r="S43" s="20">
        <v>356.17755199999999</v>
      </c>
      <c r="T43" s="20">
        <v>91.378883000000002</v>
      </c>
      <c r="U43" s="21">
        <v>328</v>
      </c>
      <c r="V43" s="20">
        <v>8.3185000000000002</v>
      </c>
      <c r="W43" s="20">
        <v>6.8149100000000002</v>
      </c>
      <c r="X43" s="20">
        <v>15.13341</v>
      </c>
      <c r="Y43" s="20">
        <v>12.21077</v>
      </c>
      <c r="Z43" s="21">
        <v>877</v>
      </c>
      <c r="AA43" s="21">
        <v>0</v>
      </c>
      <c r="AB43" s="21">
        <v>877</v>
      </c>
      <c r="AC43" s="21">
        <v>0</v>
      </c>
      <c r="AD43" s="21">
        <v>30</v>
      </c>
      <c r="AE43" s="21">
        <v>27</v>
      </c>
    </row>
    <row r="44" spans="1:31">
      <c r="A44" s="16">
        <v>36</v>
      </c>
      <c r="B44" s="17" t="s">
        <v>127</v>
      </c>
      <c r="C44" s="17">
        <v>1</v>
      </c>
      <c r="D44" s="17" t="s">
        <v>9</v>
      </c>
      <c r="E44" s="11"/>
      <c r="F44" s="17" t="s">
        <v>128</v>
      </c>
      <c r="G44" s="17" t="s">
        <v>130</v>
      </c>
      <c r="H44" s="18">
        <v>39883</v>
      </c>
      <c r="I44" s="19">
        <v>1</v>
      </c>
      <c r="J44" s="20">
        <v>449.90137627000001</v>
      </c>
      <c r="K44" s="20">
        <v>324.87508726999999</v>
      </c>
      <c r="L44" s="21">
        <v>35</v>
      </c>
      <c r="M44" s="21">
        <v>367</v>
      </c>
      <c r="N44" s="20">
        <v>14.77313</v>
      </c>
      <c r="O44" s="21">
        <v>1016</v>
      </c>
      <c r="P44" s="20">
        <v>298.79337600000002</v>
      </c>
      <c r="Q44" s="20">
        <v>150.21801600000001</v>
      </c>
      <c r="R44" s="20">
        <v>449.011392</v>
      </c>
      <c r="S44" s="20">
        <v>348.61582399999998</v>
      </c>
      <c r="T44" s="20">
        <v>100.395568</v>
      </c>
      <c r="U44" s="21">
        <v>332</v>
      </c>
      <c r="V44" s="20">
        <v>8.8737300000000001</v>
      </c>
      <c r="W44" s="20">
        <v>4.5065799999999996</v>
      </c>
      <c r="X44" s="20">
        <v>13.38031</v>
      </c>
      <c r="Y44" s="20">
        <v>13.38031</v>
      </c>
      <c r="Z44" s="21">
        <v>1016</v>
      </c>
      <c r="AA44" s="21">
        <v>0</v>
      </c>
      <c r="AB44" s="21">
        <v>1016</v>
      </c>
      <c r="AC44" s="21">
        <v>0</v>
      </c>
      <c r="AD44" s="21">
        <v>35</v>
      </c>
      <c r="AE44" s="21">
        <v>31</v>
      </c>
    </row>
    <row r="45" spans="1:31">
      <c r="A45" s="16">
        <v>37</v>
      </c>
      <c r="B45" s="17" t="s">
        <v>127</v>
      </c>
      <c r="C45" s="17">
        <v>1</v>
      </c>
      <c r="D45" s="17" t="s">
        <v>9</v>
      </c>
      <c r="E45" s="11"/>
      <c r="F45" s="17" t="s">
        <v>128</v>
      </c>
      <c r="G45" s="17" t="s">
        <v>129</v>
      </c>
      <c r="H45" s="18">
        <v>40073</v>
      </c>
      <c r="I45" s="19">
        <v>1</v>
      </c>
      <c r="J45" s="20">
        <v>394.54521799999998</v>
      </c>
      <c r="K45" s="20">
        <v>317.54549200000002</v>
      </c>
      <c r="L45" s="21">
        <v>41</v>
      </c>
      <c r="M45" s="21">
        <v>333</v>
      </c>
      <c r="N45" s="20">
        <v>11.98</v>
      </c>
      <c r="O45" s="21">
        <v>688</v>
      </c>
      <c r="P45" s="20">
        <v>234.36221</v>
      </c>
      <c r="Q45" s="20">
        <v>159.10433499999999</v>
      </c>
      <c r="R45" s="20">
        <v>393.466545</v>
      </c>
      <c r="S45" s="20">
        <v>341.892515</v>
      </c>
      <c r="T45" s="20">
        <v>51.57403</v>
      </c>
      <c r="U45" s="21">
        <v>333</v>
      </c>
      <c r="V45" s="20">
        <v>7.3733000000000004</v>
      </c>
      <c r="W45" s="20">
        <v>4.6113</v>
      </c>
      <c r="X45" s="20">
        <v>11.9846</v>
      </c>
      <c r="Y45" s="20">
        <v>11.9846</v>
      </c>
      <c r="Z45" s="21">
        <v>684</v>
      </c>
      <c r="AA45" s="21">
        <v>4</v>
      </c>
      <c r="AB45" s="21">
        <v>688</v>
      </c>
      <c r="AC45" s="21">
        <v>0</v>
      </c>
      <c r="AD45" s="21">
        <v>39</v>
      </c>
      <c r="AE45" s="21">
        <v>35</v>
      </c>
    </row>
    <row r="46" spans="1:31">
      <c r="A46" s="16">
        <v>38</v>
      </c>
      <c r="B46" s="17" t="s">
        <v>127</v>
      </c>
      <c r="C46" s="17">
        <v>1</v>
      </c>
      <c r="D46" s="17" t="s">
        <v>9</v>
      </c>
      <c r="E46" s="11"/>
      <c r="F46" s="17" t="s">
        <v>128</v>
      </c>
      <c r="G46" s="17" t="s">
        <v>129</v>
      </c>
      <c r="H46" s="18">
        <v>40333</v>
      </c>
      <c r="I46" s="19">
        <v>1</v>
      </c>
      <c r="J46" s="20">
        <v>595.98818400000005</v>
      </c>
      <c r="K46" s="20">
        <v>449.12658099999999</v>
      </c>
      <c r="L46" s="21">
        <v>70</v>
      </c>
      <c r="M46" s="21">
        <v>519</v>
      </c>
      <c r="N46" s="20">
        <v>19.545529999999999</v>
      </c>
      <c r="O46" s="21">
        <v>1192</v>
      </c>
      <c r="P46" s="20">
        <v>419.539582</v>
      </c>
      <c r="Q46" s="20">
        <v>175.25140300000001</v>
      </c>
      <c r="R46" s="20">
        <v>594.79098499999998</v>
      </c>
      <c r="S46" s="20">
        <v>490.219539</v>
      </c>
      <c r="T46" s="20">
        <v>104.57144599999999</v>
      </c>
      <c r="U46" s="21">
        <v>528</v>
      </c>
      <c r="V46" s="20">
        <v>17.073440000000002</v>
      </c>
      <c r="W46" s="20">
        <v>7.0463899999999997</v>
      </c>
      <c r="X46" s="20">
        <v>24.11983</v>
      </c>
      <c r="Y46" s="20">
        <v>19.921289999999999</v>
      </c>
      <c r="Z46" s="21">
        <v>1180</v>
      </c>
      <c r="AA46" s="21">
        <v>12</v>
      </c>
      <c r="AB46" s="21">
        <v>1192</v>
      </c>
      <c r="AC46" s="21">
        <v>0</v>
      </c>
      <c r="AD46" s="21">
        <v>68</v>
      </c>
      <c r="AE46" s="21">
        <v>62</v>
      </c>
    </row>
    <row r="47" spans="1:31">
      <c r="A47" s="16">
        <v>39</v>
      </c>
      <c r="B47" s="17" t="s">
        <v>127</v>
      </c>
      <c r="C47" s="17">
        <v>1</v>
      </c>
      <c r="D47" s="17" t="s">
        <v>9</v>
      </c>
      <c r="E47" s="11"/>
      <c r="F47" s="17" t="s">
        <v>128</v>
      </c>
      <c r="G47" s="17" t="s">
        <v>129</v>
      </c>
      <c r="H47" s="18">
        <v>40388</v>
      </c>
      <c r="I47" s="19">
        <v>1</v>
      </c>
      <c r="J47" s="20">
        <v>59.012127</v>
      </c>
      <c r="K47" s="20">
        <v>47.065632000000001</v>
      </c>
      <c r="L47" s="21">
        <v>4</v>
      </c>
      <c r="M47" s="21">
        <v>46</v>
      </c>
      <c r="N47" s="20">
        <v>2.0287999999999999</v>
      </c>
      <c r="O47" s="21">
        <v>107</v>
      </c>
      <c r="P47" s="20">
        <v>52.493515000000002</v>
      </c>
      <c r="Q47" s="20">
        <v>6.5186120000000001</v>
      </c>
      <c r="R47" s="20">
        <v>59.012127</v>
      </c>
      <c r="S47" s="20">
        <v>50.505025000000003</v>
      </c>
      <c r="T47" s="20">
        <v>8.5071019999999997</v>
      </c>
      <c r="U47" s="21">
        <v>46</v>
      </c>
      <c r="V47" s="20">
        <v>1.7670999999999999</v>
      </c>
      <c r="W47" s="20">
        <v>0.26169999999999999</v>
      </c>
      <c r="X47" s="20">
        <v>2.0287999999999999</v>
      </c>
      <c r="Y47" s="20">
        <v>2.0287999999999999</v>
      </c>
      <c r="Z47" s="21">
        <v>99</v>
      </c>
      <c r="AA47" s="21">
        <v>8</v>
      </c>
      <c r="AB47" s="21">
        <v>107</v>
      </c>
      <c r="AC47" s="21">
        <v>0</v>
      </c>
      <c r="AD47" s="21">
        <v>2</v>
      </c>
      <c r="AE47" s="21">
        <v>2</v>
      </c>
    </row>
    <row r="48" spans="1:31">
      <c r="A48" s="16">
        <v>40</v>
      </c>
      <c r="B48" s="17" t="s">
        <v>127</v>
      </c>
      <c r="C48" s="17">
        <v>1</v>
      </c>
      <c r="D48" s="17" t="s">
        <v>9</v>
      </c>
      <c r="E48" s="11"/>
      <c r="F48" s="17" t="s">
        <v>128</v>
      </c>
      <c r="G48" s="17" t="s">
        <v>129</v>
      </c>
      <c r="H48" s="18">
        <v>40732</v>
      </c>
      <c r="I48" s="19">
        <v>1</v>
      </c>
      <c r="J48" s="20">
        <v>256.92719699999998</v>
      </c>
      <c r="K48" s="20">
        <v>148.37461400000001</v>
      </c>
      <c r="L48" s="21">
        <v>29</v>
      </c>
      <c r="M48" s="21">
        <v>214</v>
      </c>
      <c r="N48" s="20">
        <v>8.1242000000000001</v>
      </c>
      <c r="O48" s="21">
        <v>499</v>
      </c>
      <c r="P48" s="20">
        <v>160.37957499999999</v>
      </c>
      <c r="Q48" s="20">
        <v>68.300369000000003</v>
      </c>
      <c r="R48" s="20">
        <v>228.67994400000001</v>
      </c>
      <c r="S48" s="20">
        <v>179.59148300000001</v>
      </c>
      <c r="T48" s="20">
        <v>49.088461000000002</v>
      </c>
      <c r="U48" s="21">
        <v>202</v>
      </c>
      <c r="V48" s="20">
        <v>5.2727000000000004</v>
      </c>
      <c r="W48" s="20">
        <v>1.9615</v>
      </c>
      <c r="X48" s="20">
        <v>7.2342000000000004</v>
      </c>
      <c r="Y48" s="20">
        <v>7.2342000000000004</v>
      </c>
      <c r="Z48" s="21">
        <v>499</v>
      </c>
      <c r="AA48" s="21">
        <v>0</v>
      </c>
      <c r="AB48" s="21">
        <v>499</v>
      </c>
      <c r="AC48" s="21">
        <v>0</v>
      </c>
      <c r="AD48" s="21">
        <v>27</v>
      </c>
      <c r="AE48" s="21">
        <v>19</v>
      </c>
    </row>
    <row r="49" spans="1:31">
      <c r="A49" s="16">
        <v>41</v>
      </c>
      <c r="B49" s="17" t="s">
        <v>127</v>
      </c>
      <c r="C49" s="17">
        <v>1</v>
      </c>
      <c r="D49" s="17" t="s">
        <v>9</v>
      </c>
      <c r="E49" s="11"/>
      <c r="F49" s="17" t="s">
        <v>128</v>
      </c>
      <c r="G49" s="17" t="s">
        <v>131</v>
      </c>
      <c r="H49" s="18">
        <v>40738</v>
      </c>
      <c r="I49" s="19">
        <v>1</v>
      </c>
      <c r="J49" s="20">
        <v>566.31550182000001</v>
      </c>
      <c r="K49" s="20">
        <v>354.48575857999998</v>
      </c>
      <c r="L49" s="21">
        <v>74</v>
      </c>
      <c r="M49" s="21">
        <v>548</v>
      </c>
      <c r="N49" s="20">
        <v>19.368659999999998</v>
      </c>
      <c r="O49" s="21">
        <v>1089</v>
      </c>
      <c r="P49" s="20">
        <v>444.30778228999998</v>
      </c>
      <c r="Q49" s="20">
        <v>122.00771953</v>
      </c>
      <c r="R49" s="20">
        <v>566.31550182000001</v>
      </c>
      <c r="S49" s="20">
        <v>482.26394135999999</v>
      </c>
      <c r="T49" s="20">
        <v>84.051560460000005</v>
      </c>
      <c r="U49" s="21">
        <v>548</v>
      </c>
      <c r="V49" s="20">
        <v>15.1275</v>
      </c>
      <c r="W49" s="20">
        <v>4.2450599999999996</v>
      </c>
      <c r="X49" s="20">
        <v>19.37256</v>
      </c>
      <c r="Y49" s="20">
        <v>19.37256</v>
      </c>
      <c r="Z49" s="21">
        <v>1089</v>
      </c>
      <c r="AA49" s="21">
        <v>0</v>
      </c>
      <c r="AB49" s="21">
        <v>1089</v>
      </c>
      <c r="AC49" s="21">
        <v>0</v>
      </c>
      <c r="AD49" s="21">
        <v>74</v>
      </c>
      <c r="AE49" s="21">
        <v>22</v>
      </c>
    </row>
    <row r="50" spans="1:31">
      <c r="A50" s="16">
        <v>42</v>
      </c>
      <c r="B50" s="17" t="s">
        <v>127</v>
      </c>
      <c r="C50" s="17">
        <v>1</v>
      </c>
      <c r="D50" s="17" t="s">
        <v>9</v>
      </c>
      <c r="E50" s="11"/>
      <c r="F50" s="17" t="s">
        <v>128</v>
      </c>
      <c r="G50" s="17" t="s">
        <v>129</v>
      </c>
      <c r="H50" s="18">
        <v>40998</v>
      </c>
      <c r="I50" s="19">
        <v>1</v>
      </c>
      <c r="J50" s="20">
        <v>426.48373500000002</v>
      </c>
      <c r="K50" s="20">
        <v>255.95540700000001</v>
      </c>
      <c r="L50" s="21">
        <v>38</v>
      </c>
      <c r="M50" s="21">
        <v>338</v>
      </c>
      <c r="N50" s="20">
        <v>12.75079</v>
      </c>
      <c r="O50" s="21">
        <v>675</v>
      </c>
      <c r="P50" s="20">
        <v>348.05158599999999</v>
      </c>
      <c r="Q50" s="20">
        <v>62.760311000000002</v>
      </c>
      <c r="R50" s="20">
        <v>410.81189699999999</v>
      </c>
      <c r="S50" s="20">
        <v>333.11050499999999</v>
      </c>
      <c r="T50" s="20">
        <v>77.701391999999998</v>
      </c>
      <c r="U50" s="21">
        <v>326</v>
      </c>
      <c r="V50" s="20">
        <v>10.47156</v>
      </c>
      <c r="W50" s="20">
        <v>1.7302900000000001</v>
      </c>
      <c r="X50" s="20">
        <v>12.20185</v>
      </c>
      <c r="Y50" s="20">
        <v>12.20185</v>
      </c>
      <c r="Z50" s="21">
        <v>319</v>
      </c>
      <c r="AA50" s="21">
        <v>338</v>
      </c>
      <c r="AB50" s="21">
        <v>657</v>
      </c>
      <c r="AC50" s="21">
        <v>0</v>
      </c>
      <c r="AD50" s="21">
        <v>0</v>
      </c>
      <c r="AE50" s="21">
        <v>0</v>
      </c>
    </row>
    <row r="51" spans="1:31">
      <c r="A51" s="16">
        <v>43</v>
      </c>
      <c r="B51" s="17" t="s">
        <v>127</v>
      </c>
      <c r="C51" s="17">
        <v>1</v>
      </c>
      <c r="D51" s="17" t="s">
        <v>9</v>
      </c>
      <c r="E51" s="11"/>
      <c r="F51" s="17" t="s">
        <v>128</v>
      </c>
      <c r="G51" s="17" t="s">
        <v>129</v>
      </c>
      <c r="H51" s="18">
        <v>41047</v>
      </c>
      <c r="I51" s="19">
        <v>1</v>
      </c>
      <c r="J51" s="20">
        <v>61.897289999999998</v>
      </c>
      <c r="K51" s="20">
        <v>43.473590000000002</v>
      </c>
      <c r="L51" s="21">
        <v>11</v>
      </c>
      <c r="M51" s="21">
        <v>51</v>
      </c>
      <c r="N51" s="20">
        <v>2.1657000000000002</v>
      </c>
      <c r="O51" s="21">
        <v>79</v>
      </c>
      <c r="P51" s="20">
        <v>39.157646</v>
      </c>
      <c r="Q51" s="20">
        <v>22.739643999999998</v>
      </c>
      <c r="R51" s="20">
        <v>61.897289999999998</v>
      </c>
      <c r="S51" s="20">
        <v>59.123609999999999</v>
      </c>
      <c r="T51" s="20">
        <v>2.7736800000000001</v>
      </c>
      <c r="U51" s="21">
        <v>51</v>
      </c>
      <c r="V51" s="20">
        <v>1.2975000000000001</v>
      </c>
      <c r="W51" s="20">
        <v>0.86819999999999997</v>
      </c>
      <c r="X51" s="20">
        <v>2.1657000000000002</v>
      </c>
      <c r="Y51" s="20">
        <v>2.1657000000000002</v>
      </c>
      <c r="Z51" s="21">
        <v>23</v>
      </c>
      <c r="AA51" s="21">
        <v>56</v>
      </c>
      <c r="AB51" s="21">
        <v>79</v>
      </c>
      <c r="AC51" s="21">
        <v>0</v>
      </c>
      <c r="AD51" s="21">
        <v>3</v>
      </c>
      <c r="AE51" s="21">
        <v>2</v>
      </c>
    </row>
    <row r="52" spans="1:31">
      <c r="A52" s="16">
        <v>44</v>
      </c>
      <c r="B52" s="17" t="s">
        <v>127</v>
      </c>
      <c r="C52" s="17">
        <v>1</v>
      </c>
      <c r="D52" s="17" t="s">
        <v>9</v>
      </c>
      <c r="E52" s="11"/>
      <c r="F52" s="17" t="s">
        <v>128</v>
      </c>
      <c r="G52" s="17" t="s">
        <v>129</v>
      </c>
      <c r="H52" s="18">
        <v>41446</v>
      </c>
      <c r="I52" s="19">
        <v>1</v>
      </c>
      <c r="J52" s="20">
        <v>1580.5455710000001</v>
      </c>
      <c r="K52" s="20">
        <v>615.24278620999996</v>
      </c>
      <c r="L52" s="21">
        <v>176</v>
      </c>
      <c r="M52" s="21">
        <v>1349</v>
      </c>
      <c r="N52" s="20">
        <v>46.037770000000002</v>
      </c>
      <c r="O52" s="21">
        <v>2753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1">
        <v>0</v>
      </c>
      <c r="V52" s="20">
        <v>0</v>
      </c>
      <c r="W52" s="20">
        <v>0</v>
      </c>
      <c r="X52" s="20">
        <v>0</v>
      </c>
      <c r="Y52" s="20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</row>
    <row r="53" spans="1:31">
      <c r="A53" s="16">
        <v>45</v>
      </c>
      <c r="B53" s="17" t="s">
        <v>127</v>
      </c>
      <c r="C53" s="17">
        <v>1</v>
      </c>
      <c r="D53" s="17" t="s">
        <v>12</v>
      </c>
      <c r="E53" s="11"/>
      <c r="F53" s="17" t="s">
        <v>128</v>
      </c>
      <c r="G53" s="17" t="s">
        <v>130</v>
      </c>
      <c r="H53" s="18">
        <v>39806</v>
      </c>
      <c r="I53" s="19">
        <v>1</v>
      </c>
      <c r="J53" s="20">
        <v>287.59296000000001</v>
      </c>
      <c r="K53" s="20">
        <v>180.56328400000001</v>
      </c>
      <c r="L53" s="21">
        <v>36</v>
      </c>
      <c r="M53" s="21">
        <v>243</v>
      </c>
      <c r="N53" s="20">
        <v>9.6951999999999998</v>
      </c>
      <c r="O53" s="21">
        <v>570</v>
      </c>
      <c r="P53" s="20">
        <v>0</v>
      </c>
      <c r="Q53" s="20">
        <v>287.59296000000001</v>
      </c>
      <c r="R53" s="20">
        <v>287.59296000000001</v>
      </c>
      <c r="S53" s="20">
        <v>248.19712000000001</v>
      </c>
      <c r="T53" s="20">
        <v>39.39584</v>
      </c>
      <c r="U53" s="21">
        <v>243</v>
      </c>
      <c r="V53" s="20">
        <v>0</v>
      </c>
      <c r="W53" s="20">
        <v>11.2341</v>
      </c>
      <c r="X53" s="20">
        <v>11.2341</v>
      </c>
      <c r="Y53" s="20">
        <v>9.6951999999999998</v>
      </c>
      <c r="Z53" s="21">
        <v>570</v>
      </c>
      <c r="AA53" s="21">
        <v>0</v>
      </c>
      <c r="AB53" s="21">
        <v>570</v>
      </c>
      <c r="AC53" s="21">
        <v>0</v>
      </c>
      <c r="AD53" s="21">
        <v>36</v>
      </c>
      <c r="AE53" s="21">
        <v>36</v>
      </c>
    </row>
    <row r="54" spans="1:31">
      <c r="A54" s="16">
        <v>46</v>
      </c>
      <c r="B54" s="17" t="s">
        <v>127</v>
      </c>
      <c r="C54" s="17">
        <v>1</v>
      </c>
      <c r="D54" s="17" t="s">
        <v>12</v>
      </c>
      <c r="E54" s="11"/>
      <c r="F54" s="17" t="s">
        <v>128</v>
      </c>
      <c r="G54" s="17" t="s">
        <v>130</v>
      </c>
      <c r="H54" s="18">
        <v>39902</v>
      </c>
      <c r="I54" s="19">
        <v>1</v>
      </c>
      <c r="J54" s="20">
        <v>242.29037500000001</v>
      </c>
      <c r="K54" s="20">
        <v>185.41827900000001</v>
      </c>
      <c r="L54" s="21">
        <v>31</v>
      </c>
      <c r="M54" s="21">
        <v>217</v>
      </c>
      <c r="N54" s="20">
        <v>8.3775999999999993</v>
      </c>
      <c r="O54" s="21">
        <v>524</v>
      </c>
      <c r="P54" s="20">
        <v>0</v>
      </c>
      <c r="Q54" s="20">
        <v>242.29037500000001</v>
      </c>
      <c r="R54" s="20">
        <v>242.29037500000001</v>
      </c>
      <c r="S54" s="20">
        <v>198.96799999999999</v>
      </c>
      <c r="T54" s="20">
        <v>43.322375000000001</v>
      </c>
      <c r="U54" s="21">
        <v>217</v>
      </c>
      <c r="V54" s="20">
        <v>0</v>
      </c>
      <c r="W54" s="20">
        <v>10.201700000000001</v>
      </c>
      <c r="X54" s="20">
        <v>10.201700000000001</v>
      </c>
      <c r="Y54" s="20">
        <v>8.3775999999999993</v>
      </c>
      <c r="Z54" s="21">
        <v>524</v>
      </c>
      <c r="AA54" s="21">
        <v>0</v>
      </c>
      <c r="AB54" s="21">
        <v>524</v>
      </c>
      <c r="AC54" s="21">
        <v>0</v>
      </c>
      <c r="AD54" s="21">
        <v>31</v>
      </c>
      <c r="AE54" s="21">
        <v>31</v>
      </c>
    </row>
    <row r="55" spans="1:31">
      <c r="A55" s="16">
        <v>47</v>
      </c>
      <c r="B55" s="17" t="s">
        <v>127</v>
      </c>
      <c r="C55" s="17">
        <v>1</v>
      </c>
      <c r="D55" s="17" t="s">
        <v>12</v>
      </c>
      <c r="E55" s="11"/>
      <c r="F55" s="17" t="s">
        <v>128</v>
      </c>
      <c r="G55" s="17" t="s">
        <v>131</v>
      </c>
      <c r="H55" s="18">
        <v>40716</v>
      </c>
      <c r="I55" s="19">
        <v>1</v>
      </c>
      <c r="J55" s="20">
        <v>276.36890449999999</v>
      </c>
      <c r="K55" s="20">
        <v>193.31208899999999</v>
      </c>
      <c r="L55" s="21">
        <v>39</v>
      </c>
      <c r="M55" s="21">
        <v>263</v>
      </c>
      <c r="N55" s="20">
        <v>10.28129</v>
      </c>
      <c r="O55" s="21">
        <v>570</v>
      </c>
      <c r="P55" s="20">
        <v>136.9423165</v>
      </c>
      <c r="Q55" s="20">
        <v>139.42658800000001</v>
      </c>
      <c r="R55" s="20">
        <v>276.36890449999999</v>
      </c>
      <c r="S55" s="20">
        <v>256.51818550000002</v>
      </c>
      <c r="T55" s="20">
        <v>19.850719000000002</v>
      </c>
      <c r="U55" s="21">
        <v>261</v>
      </c>
      <c r="V55" s="20">
        <v>5.56351</v>
      </c>
      <c r="W55" s="20">
        <v>5.5133999999999999</v>
      </c>
      <c r="X55" s="20">
        <v>11.07691</v>
      </c>
      <c r="Y55" s="20">
        <v>10.28129</v>
      </c>
      <c r="Z55" s="21">
        <v>565</v>
      </c>
      <c r="AA55" s="21">
        <v>5</v>
      </c>
      <c r="AB55" s="21">
        <v>570</v>
      </c>
      <c r="AC55" s="21">
        <v>52</v>
      </c>
      <c r="AD55" s="21">
        <v>39</v>
      </c>
      <c r="AE55" s="21">
        <v>39</v>
      </c>
    </row>
    <row r="56" spans="1:31">
      <c r="A56" s="16">
        <v>48</v>
      </c>
      <c r="B56" s="17" t="s">
        <v>127</v>
      </c>
      <c r="C56" s="17">
        <v>1</v>
      </c>
      <c r="D56" s="17" t="s">
        <v>12</v>
      </c>
      <c r="E56" s="11"/>
      <c r="F56" s="17" t="s">
        <v>128</v>
      </c>
      <c r="G56" s="17" t="s">
        <v>131</v>
      </c>
      <c r="H56" s="18">
        <v>40906</v>
      </c>
      <c r="I56" s="19">
        <v>1</v>
      </c>
      <c r="J56" s="20">
        <v>38.445455000000003</v>
      </c>
      <c r="K56" s="20">
        <v>22.983015999999999</v>
      </c>
      <c r="L56" s="21">
        <v>5</v>
      </c>
      <c r="M56" s="21">
        <v>37</v>
      </c>
      <c r="N56" s="20">
        <v>1.22235</v>
      </c>
      <c r="O56" s="21">
        <v>86</v>
      </c>
      <c r="P56" s="20">
        <v>14.51092</v>
      </c>
      <c r="Q56" s="20">
        <v>23.934535</v>
      </c>
      <c r="R56" s="20">
        <v>38.445455000000003</v>
      </c>
      <c r="S56" s="20">
        <v>30.497632500000002</v>
      </c>
      <c r="T56" s="20">
        <v>7.9478225</v>
      </c>
      <c r="U56" s="21">
        <v>37</v>
      </c>
      <c r="V56" s="20">
        <v>0.58160000000000001</v>
      </c>
      <c r="W56" s="20">
        <v>0.95930000000000004</v>
      </c>
      <c r="X56" s="20">
        <v>1.5408999999999999</v>
      </c>
      <c r="Y56" s="20">
        <v>1.22235</v>
      </c>
      <c r="Z56" s="21">
        <v>80</v>
      </c>
      <c r="AA56" s="21">
        <v>6</v>
      </c>
      <c r="AB56" s="21">
        <v>86</v>
      </c>
      <c r="AC56" s="21">
        <v>0</v>
      </c>
      <c r="AD56" s="21">
        <v>5</v>
      </c>
      <c r="AE56" s="21">
        <v>2</v>
      </c>
    </row>
    <row r="57" spans="1:31">
      <c r="A57" s="16">
        <v>49</v>
      </c>
      <c r="B57" s="17" t="s">
        <v>127</v>
      </c>
      <c r="C57" s="17">
        <v>1</v>
      </c>
      <c r="D57" s="17" t="s">
        <v>12</v>
      </c>
      <c r="E57" s="11"/>
      <c r="F57" s="17" t="s">
        <v>128</v>
      </c>
      <c r="G57" s="17" t="s">
        <v>131</v>
      </c>
      <c r="H57" s="18">
        <v>40998</v>
      </c>
      <c r="I57" s="19">
        <v>1</v>
      </c>
      <c r="J57" s="20">
        <v>120.54134500000001</v>
      </c>
      <c r="K57" s="20">
        <v>89.904940999999994</v>
      </c>
      <c r="L57" s="21">
        <v>20</v>
      </c>
      <c r="M57" s="21">
        <v>99</v>
      </c>
      <c r="N57" s="20">
        <v>4.5019099999999996</v>
      </c>
      <c r="O57" s="21">
        <v>242</v>
      </c>
      <c r="P57" s="20">
        <v>22.861550000000001</v>
      </c>
      <c r="Q57" s="20">
        <v>32.442625</v>
      </c>
      <c r="R57" s="20">
        <v>55.304175000000001</v>
      </c>
      <c r="S57" s="20">
        <v>54.063445000000002</v>
      </c>
      <c r="T57" s="20">
        <v>1.2407300000000001</v>
      </c>
      <c r="U57" s="21">
        <v>56</v>
      </c>
      <c r="V57" s="20">
        <v>0.86270000000000002</v>
      </c>
      <c r="W57" s="20">
        <v>1.2242500000000001</v>
      </c>
      <c r="X57" s="20">
        <v>2.0869499999999999</v>
      </c>
      <c r="Y57" s="20">
        <v>2.04013</v>
      </c>
      <c r="Z57" s="21">
        <v>100</v>
      </c>
      <c r="AA57" s="21">
        <v>9</v>
      </c>
      <c r="AB57" s="21">
        <v>109</v>
      </c>
      <c r="AC57" s="21">
        <v>0</v>
      </c>
      <c r="AD57" s="21">
        <v>3</v>
      </c>
      <c r="AE57" s="21">
        <v>0</v>
      </c>
    </row>
    <row r="58" spans="1:31">
      <c r="A58" s="16">
        <v>50</v>
      </c>
      <c r="B58" s="17" t="s">
        <v>127</v>
      </c>
      <c r="C58" s="17">
        <v>1</v>
      </c>
      <c r="D58" s="17" t="s">
        <v>12</v>
      </c>
      <c r="E58" s="11"/>
      <c r="F58" s="17" t="s">
        <v>128</v>
      </c>
      <c r="G58" s="17" t="s">
        <v>131</v>
      </c>
      <c r="H58" s="18">
        <v>41065</v>
      </c>
      <c r="I58" s="19">
        <v>1</v>
      </c>
      <c r="J58" s="20">
        <v>25.909050000000001</v>
      </c>
      <c r="K58" s="20">
        <v>18.077206</v>
      </c>
      <c r="L58" s="21">
        <v>3</v>
      </c>
      <c r="M58" s="21">
        <v>28</v>
      </c>
      <c r="N58" s="20">
        <v>0.9052</v>
      </c>
      <c r="O58" s="21">
        <v>62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1">
        <v>0</v>
      </c>
      <c r="V58" s="20">
        <v>0</v>
      </c>
      <c r="W58" s="20">
        <v>0</v>
      </c>
      <c r="X58" s="20">
        <v>0</v>
      </c>
      <c r="Y58" s="20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</row>
    <row r="59" spans="1:31">
      <c r="A59" s="16">
        <v>51</v>
      </c>
      <c r="B59" s="17" t="s">
        <v>127</v>
      </c>
      <c r="C59" s="17">
        <v>1</v>
      </c>
      <c r="D59" s="17" t="s">
        <v>12</v>
      </c>
      <c r="E59" s="11"/>
      <c r="F59" s="17" t="s">
        <v>128</v>
      </c>
      <c r="G59" s="17" t="s">
        <v>129</v>
      </c>
      <c r="H59" s="18">
        <v>41465</v>
      </c>
      <c r="I59" s="19">
        <v>1</v>
      </c>
      <c r="J59" s="20">
        <v>225.42805000000001</v>
      </c>
      <c r="K59" s="20">
        <v>96.936497259999996</v>
      </c>
      <c r="L59" s="21">
        <v>27</v>
      </c>
      <c r="M59" s="21">
        <v>192</v>
      </c>
      <c r="N59" s="20">
        <v>7.8472</v>
      </c>
      <c r="O59" s="21">
        <v>441</v>
      </c>
      <c r="P59" s="20">
        <v>21.046780869999999</v>
      </c>
      <c r="Q59" s="20">
        <v>84.208844130000003</v>
      </c>
      <c r="R59" s="20">
        <v>105.25562499999999</v>
      </c>
      <c r="S59" s="20">
        <v>84.114701980000007</v>
      </c>
      <c r="T59" s="20">
        <v>21.140923019999999</v>
      </c>
      <c r="U59" s="21">
        <v>71</v>
      </c>
      <c r="V59" s="20">
        <v>0.52290000000000003</v>
      </c>
      <c r="W59" s="20">
        <v>2.9582199999999998</v>
      </c>
      <c r="X59" s="20">
        <v>3.4811200000000002</v>
      </c>
      <c r="Y59" s="20">
        <v>3.3422999999999998</v>
      </c>
      <c r="Z59" s="21">
        <v>0</v>
      </c>
      <c r="AA59" s="21">
        <v>184</v>
      </c>
      <c r="AB59" s="21">
        <v>184</v>
      </c>
      <c r="AC59" s="21">
        <v>0</v>
      </c>
      <c r="AD59" s="21">
        <v>12</v>
      </c>
      <c r="AE59" s="21">
        <v>0</v>
      </c>
    </row>
    <row r="60" spans="1:31">
      <c r="A60" s="16">
        <v>52</v>
      </c>
      <c r="B60" s="17" t="s">
        <v>127</v>
      </c>
      <c r="C60" s="17">
        <v>1</v>
      </c>
      <c r="D60" s="17" t="s">
        <v>12</v>
      </c>
      <c r="E60" s="11"/>
      <c r="F60" s="17" t="s">
        <v>128</v>
      </c>
      <c r="G60" s="17" t="s">
        <v>131</v>
      </c>
      <c r="H60" s="18">
        <v>41465</v>
      </c>
      <c r="I60" s="19">
        <v>1</v>
      </c>
      <c r="J60" s="20">
        <v>684.39580750000005</v>
      </c>
      <c r="K60" s="20">
        <v>324.49470000000002</v>
      </c>
      <c r="L60" s="21">
        <v>87</v>
      </c>
      <c r="M60" s="21">
        <v>600</v>
      </c>
      <c r="N60" s="20">
        <v>25.564889999999998</v>
      </c>
      <c r="O60" s="21">
        <v>1438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1">
        <v>0</v>
      </c>
      <c r="V60" s="20">
        <v>0</v>
      </c>
      <c r="W60" s="20">
        <v>0</v>
      </c>
      <c r="X60" s="20">
        <v>0</v>
      </c>
      <c r="Y60" s="20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</row>
    <row r="61" spans="1:31">
      <c r="A61" s="16">
        <v>53</v>
      </c>
      <c r="B61" s="17" t="s">
        <v>127</v>
      </c>
      <c r="C61" s="17">
        <v>1</v>
      </c>
      <c r="D61" s="17" t="s">
        <v>16</v>
      </c>
      <c r="E61" s="11"/>
      <c r="F61" s="17" t="s">
        <v>128</v>
      </c>
      <c r="G61" s="17" t="s">
        <v>129</v>
      </c>
      <c r="H61" s="18">
        <v>39532</v>
      </c>
      <c r="I61" s="19">
        <v>1</v>
      </c>
      <c r="J61" s="20">
        <v>294.626554</v>
      </c>
      <c r="K61" s="20">
        <v>197.20948799999999</v>
      </c>
      <c r="L61" s="21">
        <v>54</v>
      </c>
      <c r="M61" s="21">
        <v>268</v>
      </c>
      <c r="N61" s="20">
        <v>9.3102999999999998</v>
      </c>
      <c r="O61" s="21">
        <v>641</v>
      </c>
      <c r="P61" s="20">
        <v>5.9205081599999998</v>
      </c>
      <c r="Q61" s="20">
        <v>363.79436584000001</v>
      </c>
      <c r="R61" s="20">
        <v>369.71487400000001</v>
      </c>
      <c r="S61" s="20">
        <v>294.626554</v>
      </c>
      <c r="T61" s="20">
        <v>75.088319999999996</v>
      </c>
      <c r="U61" s="21">
        <v>268</v>
      </c>
      <c r="V61" s="20">
        <v>0.17280000000000001</v>
      </c>
      <c r="W61" s="20">
        <v>11.383649999999999</v>
      </c>
      <c r="X61" s="20">
        <v>11.55645</v>
      </c>
      <c r="Y61" s="20">
        <v>9.3102999999999998</v>
      </c>
      <c r="Z61" s="21">
        <v>641</v>
      </c>
      <c r="AA61" s="21">
        <v>0</v>
      </c>
      <c r="AB61" s="21">
        <v>641</v>
      </c>
      <c r="AC61" s="21">
        <v>0</v>
      </c>
      <c r="AD61" s="21">
        <v>54</v>
      </c>
      <c r="AE61" s="21">
        <v>47</v>
      </c>
    </row>
    <row r="62" spans="1:31">
      <c r="A62" s="16">
        <v>54</v>
      </c>
      <c r="B62" s="17" t="s">
        <v>127</v>
      </c>
      <c r="C62" s="17">
        <v>1</v>
      </c>
      <c r="D62" s="17" t="s">
        <v>16</v>
      </c>
      <c r="E62" s="11"/>
      <c r="F62" s="17" t="s">
        <v>128</v>
      </c>
      <c r="G62" s="17" t="s">
        <v>130</v>
      </c>
      <c r="H62" s="18">
        <v>39809</v>
      </c>
      <c r="I62" s="19">
        <v>1</v>
      </c>
      <c r="J62" s="20">
        <v>532.34369700000002</v>
      </c>
      <c r="K62" s="20">
        <v>267.21884555999998</v>
      </c>
      <c r="L62" s="21">
        <v>53</v>
      </c>
      <c r="M62" s="21">
        <v>291</v>
      </c>
      <c r="N62" s="20">
        <v>10.966089999999999</v>
      </c>
      <c r="O62" s="21">
        <v>707</v>
      </c>
      <c r="P62" s="20">
        <v>258.77636554999998</v>
      </c>
      <c r="Q62" s="20">
        <v>273.56733144999998</v>
      </c>
      <c r="R62" s="20">
        <v>532.34369700000002</v>
      </c>
      <c r="S62" s="20">
        <v>392.85334676000002</v>
      </c>
      <c r="T62" s="20">
        <v>139.49035024</v>
      </c>
      <c r="U62" s="21">
        <v>291</v>
      </c>
      <c r="V62" s="20">
        <v>7.22539</v>
      </c>
      <c r="W62" s="20">
        <v>7.57911</v>
      </c>
      <c r="X62" s="20">
        <v>14.804500000000001</v>
      </c>
      <c r="Y62" s="20">
        <v>10.966089999999999</v>
      </c>
      <c r="Z62" s="21">
        <v>707</v>
      </c>
      <c r="AA62" s="21">
        <v>0</v>
      </c>
      <c r="AB62" s="21">
        <v>707</v>
      </c>
      <c r="AC62" s="21">
        <v>0</v>
      </c>
      <c r="AD62" s="21">
        <v>53</v>
      </c>
      <c r="AE62" s="21">
        <v>48</v>
      </c>
    </row>
    <row r="63" spans="1:31">
      <c r="A63" s="16">
        <v>55</v>
      </c>
      <c r="B63" s="17" t="s">
        <v>127</v>
      </c>
      <c r="C63" s="17">
        <v>1</v>
      </c>
      <c r="D63" s="17" t="s">
        <v>16</v>
      </c>
      <c r="E63" s="11"/>
      <c r="F63" s="17" t="s">
        <v>128</v>
      </c>
      <c r="G63" s="17" t="s">
        <v>129</v>
      </c>
      <c r="H63" s="18">
        <v>39980</v>
      </c>
      <c r="I63" s="19">
        <v>1</v>
      </c>
      <c r="J63" s="20">
        <v>238.860128</v>
      </c>
      <c r="K63" s="20">
        <v>177.76623599999999</v>
      </c>
      <c r="L63" s="21">
        <v>39</v>
      </c>
      <c r="M63" s="21">
        <v>163</v>
      </c>
      <c r="N63" s="20">
        <v>6.4408099999999999</v>
      </c>
      <c r="O63" s="21">
        <v>395</v>
      </c>
      <c r="P63" s="20">
        <v>15.207000000000001</v>
      </c>
      <c r="Q63" s="20">
        <v>223.65312800000001</v>
      </c>
      <c r="R63" s="20">
        <v>238.860128</v>
      </c>
      <c r="S63" s="20">
        <v>193.22416999999999</v>
      </c>
      <c r="T63" s="20">
        <v>45.635958000000002</v>
      </c>
      <c r="U63" s="21">
        <v>163</v>
      </c>
      <c r="V63" s="20">
        <v>0.50690000000000002</v>
      </c>
      <c r="W63" s="20">
        <v>7.0016800000000003</v>
      </c>
      <c r="X63" s="20">
        <v>7.5085800000000003</v>
      </c>
      <c r="Y63" s="20">
        <v>6.4408099999999999</v>
      </c>
      <c r="Z63" s="21">
        <v>395</v>
      </c>
      <c r="AA63" s="21">
        <v>0</v>
      </c>
      <c r="AB63" s="21">
        <v>395</v>
      </c>
      <c r="AC63" s="21">
        <v>0</v>
      </c>
      <c r="AD63" s="21">
        <v>39</v>
      </c>
      <c r="AE63" s="21">
        <v>37</v>
      </c>
    </row>
    <row r="64" spans="1:31">
      <c r="A64" s="16">
        <v>56</v>
      </c>
      <c r="B64" s="17" t="s">
        <v>127</v>
      </c>
      <c r="C64" s="17">
        <v>1</v>
      </c>
      <c r="D64" s="17" t="s">
        <v>16</v>
      </c>
      <c r="E64" s="11"/>
      <c r="F64" s="17" t="s">
        <v>128</v>
      </c>
      <c r="G64" s="17" t="s">
        <v>129</v>
      </c>
      <c r="H64" s="18">
        <v>40228</v>
      </c>
      <c r="I64" s="19">
        <v>1</v>
      </c>
      <c r="J64" s="20">
        <v>146.40679986999999</v>
      </c>
      <c r="K64" s="20">
        <v>115.93073884</v>
      </c>
      <c r="L64" s="21">
        <v>23</v>
      </c>
      <c r="M64" s="21">
        <v>120</v>
      </c>
      <c r="N64" s="20">
        <v>4.3094000000000001</v>
      </c>
      <c r="O64" s="21">
        <v>273</v>
      </c>
      <c r="P64" s="20">
        <v>42.29289103</v>
      </c>
      <c r="Q64" s="20">
        <v>104.11390883999999</v>
      </c>
      <c r="R64" s="20">
        <v>146.40679986999999</v>
      </c>
      <c r="S64" s="20">
        <v>126.01167264999999</v>
      </c>
      <c r="T64" s="20">
        <v>20.395127219999999</v>
      </c>
      <c r="U64" s="21">
        <v>120</v>
      </c>
      <c r="V64" s="20">
        <v>1.5014799999999999</v>
      </c>
      <c r="W64" s="20">
        <v>3.50746</v>
      </c>
      <c r="X64" s="20">
        <v>5.0089399999999999</v>
      </c>
      <c r="Y64" s="20">
        <v>4.3094000000000001</v>
      </c>
      <c r="Z64" s="21">
        <v>273</v>
      </c>
      <c r="AA64" s="21">
        <v>0</v>
      </c>
      <c r="AB64" s="21">
        <v>273</v>
      </c>
      <c r="AC64" s="21">
        <v>1</v>
      </c>
      <c r="AD64" s="21">
        <v>23</v>
      </c>
      <c r="AE64" s="21">
        <v>17</v>
      </c>
    </row>
    <row r="65" spans="1:31">
      <c r="A65" s="16">
        <v>57</v>
      </c>
      <c r="B65" s="17" t="s">
        <v>127</v>
      </c>
      <c r="C65" s="17">
        <v>1</v>
      </c>
      <c r="D65" s="17" t="s">
        <v>16</v>
      </c>
      <c r="E65" s="11"/>
      <c r="F65" s="17" t="s">
        <v>128</v>
      </c>
      <c r="G65" s="17" t="s">
        <v>131</v>
      </c>
      <c r="H65" s="18">
        <v>40375</v>
      </c>
      <c r="I65" s="19">
        <v>1</v>
      </c>
      <c r="J65" s="20">
        <v>167.166</v>
      </c>
      <c r="K65" s="20">
        <v>116.73972000000001</v>
      </c>
      <c r="L65" s="21">
        <v>19</v>
      </c>
      <c r="M65" s="21">
        <v>123</v>
      </c>
      <c r="N65" s="20">
        <v>4.2297000000000002</v>
      </c>
      <c r="O65" s="21">
        <v>277</v>
      </c>
      <c r="P65" s="20">
        <v>47.546999999999997</v>
      </c>
      <c r="Q65" s="20">
        <v>118.482</v>
      </c>
      <c r="R65" s="20">
        <v>166.029</v>
      </c>
      <c r="S65" s="20">
        <v>126.89100000000001</v>
      </c>
      <c r="T65" s="20">
        <v>39.137999999999998</v>
      </c>
      <c r="U65" s="21">
        <v>123</v>
      </c>
      <c r="V65" s="20">
        <v>1.5849</v>
      </c>
      <c r="W65" s="20">
        <v>3.9493999999999998</v>
      </c>
      <c r="X65" s="20">
        <v>5.5343</v>
      </c>
      <c r="Y65" s="20">
        <v>4.2297000000000002</v>
      </c>
      <c r="Z65" s="21">
        <v>277</v>
      </c>
      <c r="AA65" s="21">
        <v>0</v>
      </c>
      <c r="AB65" s="21">
        <v>277</v>
      </c>
      <c r="AC65" s="21">
        <v>0</v>
      </c>
      <c r="AD65" s="21">
        <v>19</v>
      </c>
      <c r="AE65" s="21">
        <v>12</v>
      </c>
    </row>
    <row r="66" spans="1:31">
      <c r="A66" s="16">
        <v>58</v>
      </c>
      <c r="B66" s="17" t="s">
        <v>127</v>
      </c>
      <c r="C66" s="17">
        <v>1</v>
      </c>
      <c r="D66" s="17" t="s">
        <v>16</v>
      </c>
      <c r="E66" s="11"/>
      <c r="F66" s="17" t="s">
        <v>128</v>
      </c>
      <c r="G66" s="17" t="s">
        <v>131</v>
      </c>
      <c r="H66" s="18">
        <v>40697</v>
      </c>
      <c r="I66" s="19">
        <v>1</v>
      </c>
      <c r="J66" s="20">
        <v>472.53</v>
      </c>
      <c r="K66" s="20">
        <v>206.67174</v>
      </c>
      <c r="L66" s="21">
        <v>60</v>
      </c>
      <c r="M66" s="21">
        <v>368</v>
      </c>
      <c r="N66" s="20">
        <v>12.52556</v>
      </c>
      <c r="O66" s="21">
        <v>762</v>
      </c>
      <c r="P66" s="20">
        <v>211.4751</v>
      </c>
      <c r="Q66" s="20">
        <v>261.05489999999998</v>
      </c>
      <c r="R66" s="20">
        <v>472.53</v>
      </c>
      <c r="S66" s="20">
        <v>375.76679999999999</v>
      </c>
      <c r="T66" s="20">
        <v>96.763199999999998</v>
      </c>
      <c r="U66" s="21">
        <v>358</v>
      </c>
      <c r="V66" s="20">
        <v>7.0491700000000002</v>
      </c>
      <c r="W66" s="20">
        <v>8.7018299999999993</v>
      </c>
      <c r="X66" s="20">
        <v>15.750999999999999</v>
      </c>
      <c r="Y66" s="20">
        <v>12.52556</v>
      </c>
      <c r="Z66" s="21">
        <v>774</v>
      </c>
      <c r="AA66" s="21">
        <v>0</v>
      </c>
      <c r="AB66" s="21">
        <v>774</v>
      </c>
      <c r="AC66" s="21">
        <v>0</v>
      </c>
      <c r="AD66" s="21">
        <v>65</v>
      </c>
      <c r="AE66" s="21">
        <v>17</v>
      </c>
    </row>
    <row r="67" spans="1:31">
      <c r="A67" s="16">
        <v>59</v>
      </c>
      <c r="B67" s="17" t="s">
        <v>127</v>
      </c>
      <c r="C67" s="17">
        <v>1</v>
      </c>
      <c r="D67" s="17" t="s">
        <v>16</v>
      </c>
      <c r="E67" s="11"/>
      <c r="F67" s="17" t="s">
        <v>128</v>
      </c>
      <c r="G67" s="17" t="s">
        <v>131</v>
      </c>
      <c r="H67" s="18">
        <v>40991</v>
      </c>
      <c r="I67" s="19">
        <v>1</v>
      </c>
      <c r="J67" s="20">
        <v>183.79759999999999</v>
      </c>
      <c r="K67" s="20">
        <v>99.597944290000001</v>
      </c>
      <c r="L67" s="21">
        <v>18</v>
      </c>
      <c r="M67" s="21">
        <v>134</v>
      </c>
      <c r="N67" s="20">
        <v>4.4421999999999997</v>
      </c>
      <c r="O67" s="21">
        <v>319</v>
      </c>
      <c r="P67" s="20">
        <v>64.110200000000006</v>
      </c>
      <c r="Q67" s="20">
        <v>119.6874</v>
      </c>
      <c r="R67" s="20">
        <v>183.79759999999999</v>
      </c>
      <c r="S67" s="20">
        <v>143.03883999999999</v>
      </c>
      <c r="T67" s="20">
        <v>40.758760000000002</v>
      </c>
      <c r="U67" s="21">
        <v>122</v>
      </c>
      <c r="V67" s="20">
        <v>1.9910000000000001</v>
      </c>
      <c r="W67" s="20">
        <v>3.7170000000000001</v>
      </c>
      <c r="X67" s="20">
        <v>5.7080000000000002</v>
      </c>
      <c r="Y67" s="20">
        <v>4.4421999999999997</v>
      </c>
      <c r="Z67" s="21">
        <v>319</v>
      </c>
      <c r="AA67" s="21">
        <v>0</v>
      </c>
      <c r="AB67" s="21">
        <v>319</v>
      </c>
      <c r="AC67" s="21">
        <v>0</v>
      </c>
      <c r="AD67" s="21">
        <v>13</v>
      </c>
      <c r="AE67" s="21">
        <v>1</v>
      </c>
    </row>
    <row r="68" spans="1:31">
      <c r="A68" s="16">
        <v>60</v>
      </c>
      <c r="B68" s="17" t="s">
        <v>127</v>
      </c>
      <c r="C68" s="17">
        <v>1</v>
      </c>
      <c r="D68" s="17" t="s">
        <v>16</v>
      </c>
      <c r="E68" s="11"/>
      <c r="F68" s="17" t="s">
        <v>128</v>
      </c>
      <c r="G68" s="17" t="s">
        <v>131</v>
      </c>
      <c r="H68" s="18">
        <v>41089</v>
      </c>
      <c r="I68" s="19">
        <v>1</v>
      </c>
      <c r="J68" s="20">
        <v>40.990600000000001</v>
      </c>
      <c r="K68" s="20">
        <v>17.979287630000002</v>
      </c>
      <c r="L68" s="21">
        <v>4</v>
      </c>
      <c r="M68" s="21">
        <v>32</v>
      </c>
      <c r="N68" s="20">
        <v>0.80189999999999995</v>
      </c>
      <c r="O68" s="21">
        <v>83</v>
      </c>
      <c r="P68" s="20">
        <v>10.304</v>
      </c>
      <c r="Q68" s="20">
        <v>30.686599999999999</v>
      </c>
      <c r="R68" s="20">
        <v>40.990600000000001</v>
      </c>
      <c r="S68" s="20">
        <v>25.821179999999998</v>
      </c>
      <c r="T68" s="20">
        <v>15.169420000000001</v>
      </c>
      <c r="U68" s="21">
        <v>32</v>
      </c>
      <c r="V68" s="20">
        <v>0.32</v>
      </c>
      <c r="W68" s="20">
        <v>0.95299999999999996</v>
      </c>
      <c r="X68" s="20">
        <v>1.2729999999999999</v>
      </c>
      <c r="Y68" s="20">
        <v>0.80189999999999995</v>
      </c>
      <c r="Z68" s="21">
        <v>83</v>
      </c>
      <c r="AA68" s="21">
        <v>0</v>
      </c>
      <c r="AB68" s="21">
        <v>83</v>
      </c>
      <c r="AC68" s="21">
        <v>0</v>
      </c>
      <c r="AD68" s="21">
        <v>4</v>
      </c>
      <c r="AE68" s="21">
        <v>0</v>
      </c>
    </row>
    <row r="69" spans="1:31">
      <c r="A69" s="16">
        <v>61</v>
      </c>
      <c r="B69" s="17" t="s">
        <v>127</v>
      </c>
      <c r="C69" s="17">
        <v>1</v>
      </c>
      <c r="D69" s="17" t="s">
        <v>16</v>
      </c>
      <c r="E69" s="11"/>
      <c r="F69" s="17" t="s">
        <v>128</v>
      </c>
      <c r="G69" s="17" t="s">
        <v>131</v>
      </c>
      <c r="H69" s="18">
        <v>41459</v>
      </c>
      <c r="I69" s="19">
        <v>1</v>
      </c>
      <c r="J69" s="20">
        <v>1208.03997</v>
      </c>
      <c r="K69" s="20">
        <v>602.57632767999996</v>
      </c>
      <c r="L69" s="21">
        <v>119</v>
      </c>
      <c r="M69" s="21">
        <v>853</v>
      </c>
      <c r="N69" s="20">
        <v>27.21172</v>
      </c>
      <c r="O69" s="21">
        <v>1944</v>
      </c>
      <c r="P69" s="20">
        <v>41.727600000000002</v>
      </c>
      <c r="Q69" s="20">
        <v>70.940380000000005</v>
      </c>
      <c r="R69" s="20">
        <v>112.66798</v>
      </c>
      <c r="S69" s="20">
        <v>83.558999999999997</v>
      </c>
      <c r="T69" s="20">
        <v>29.108979999999999</v>
      </c>
      <c r="U69" s="21">
        <v>75</v>
      </c>
      <c r="V69" s="20">
        <v>1.206</v>
      </c>
      <c r="W69" s="20">
        <v>2.0503</v>
      </c>
      <c r="X69" s="20">
        <v>3.2563</v>
      </c>
      <c r="Y69" s="20">
        <v>2.415</v>
      </c>
      <c r="Z69" s="21">
        <v>36</v>
      </c>
      <c r="AA69" s="21">
        <v>0</v>
      </c>
      <c r="AB69" s="21">
        <v>36</v>
      </c>
      <c r="AC69" s="21">
        <v>0</v>
      </c>
      <c r="AD69" s="21">
        <v>7</v>
      </c>
      <c r="AE69" s="21">
        <v>0</v>
      </c>
    </row>
    <row r="70" spans="1:31">
      <c r="A70" s="16">
        <v>62</v>
      </c>
      <c r="B70" s="17" t="s">
        <v>127</v>
      </c>
      <c r="C70" s="17">
        <v>1</v>
      </c>
      <c r="D70" s="17" t="s">
        <v>18</v>
      </c>
      <c r="E70" s="11"/>
      <c r="F70" s="17" t="s">
        <v>128</v>
      </c>
      <c r="G70" s="17" t="s">
        <v>129</v>
      </c>
      <c r="H70" s="18">
        <v>39658</v>
      </c>
      <c r="I70" s="19">
        <v>3</v>
      </c>
      <c r="J70" s="20">
        <v>194.55321244999999</v>
      </c>
      <c r="K70" s="20">
        <v>133.14938416999999</v>
      </c>
      <c r="L70" s="21">
        <v>50</v>
      </c>
      <c r="M70" s="21">
        <v>194</v>
      </c>
      <c r="N70" s="20">
        <v>7.3556900000000001</v>
      </c>
      <c r="O70" s="21">
        <v>434</v>
      </c>
      <c r="P70" s="20">
        <v>21.52213107</v>
      </c>
      <c r="Q70" s="20">
        <v>173.03108137999999</v>
      </c>
      <c r="R70" s="20">
        <v>194.55321244999999</v>
      </c>
      <c r="S70" s="20">
        <v>184.116399</v>
      </c>
      <c r="T70" s="20">
        <v>10.436813450000001</v>
      </c>
      <c r="U70" s="21">
        <v>194</v>
      </c>
      <c r="V70" s="20">
        <v>0.94201000000000001</v>
      </c>
      <c r="W70" s="20">
        <v>6.8212099999999998</v>
      </c>
      <c r="X70" s="20">
        <v>7.7632199999999996</v>
      </c>
      <c r="Y70" s="20">
        <v>7.2894699999999997</v>
      </c>
      <c r="Z70" s="21">
        <v>434</v>
      </c>
      <c r="AA70" s="21">
        <v>0</v>
      </c>
      <c r="AB70" s="21">
        <v>434</v>
      </c>
      <c r="AC70" s="21">
        <v>0</v>
      </c>
      <c r="AD70" s="21">
        <v>50</v>
      </c>
      <c r="AE70" s="21">
        <v>50</v>
      </c>
    </row>
    <row r="71" spans="1:31">
      <c r="A71" s="16">
        <v>63</v>
      </c>
      <c r="B71" s="17" t="s">
        <v>127</v>
      </c>
      <c r="C71" s="17">
        <v>1</v>
      </c>
      <c r="D71" s="17" t="s">
        <v>18</v>
      </c>
      <c r="E71" s="11"/>
      <c r="F71" s="17" t="s">
        <v>128</v>
      </c>
      <c r="G71" s="17" t="s">
        <v>130</v>
      </c>
      <c r="H71" s="18">
        <v>39832</v>
      </c>
      <c r="I71" s="19">
        <v>3</v>
      </c>
      <c r="J71" s="20">
        <v>286.11071654</v>
      </c>
      <c r="K71" s="20">
        <v>217.85182644</v>
      </c>
      <c r="L71" s="21">
        <v>49</v>
      </c>
      <c r="M71" s="21">
        <v>232</v>
      </c>
      <c r="N71" s="20">
        <v>9.1387800000000006</v>
      </c>
      <c r="O71" s="21">
        <v>566</v>
      </c>
      <c r="P71" s="20">
        <v>93.610894209999998</v>
      </c>
      <c r="Q71" s="20">
        <v>192.49982233</v>
      </c>
      <c r="R71" s="20">
        <v>286.11071654</v>
      </c>
      <c r="S71" s="20">
        <v>244.18073754</v>
      </c>
      <c r="T71" s="20">
        <v>41.929979000000003</v>
      </c>
      <c r="U71" s="21">
        <v>232</v>
      </c>
      <c r="V71" s="20">
        <v>3.7584</v>
      </c>
      <c r="W71" s="20">
        <v>7.3928000000000003</v>
      </c>
      <c r="X71" s="20">
        <v>11.151199999999999</v>
      </c>
      <c r="Y71" s="20">
        <v>9.0980799999999995</v>
      </c>
      <c r="Z71" s="21">
        <v>566</v>
      </c>
      <c r="AA71" s="21">
        <v>0</v>
      </c>
      <c r="AB71" s="21">
        <v>566</v>
      </c>
      <c r="AC71" s="21">
        <v>0</v>
      </c>
      <c r="AD71" s="21">
        <v>49</v>
      </c>
      <c r="AE71" s="21">
        <v>48</v>
      </c>
    </row>
    <row r="72" spans="1:31">
      <c r="A72" s="16">
        <v>64</v>
      </c>
      <c r="B72" s="17" t="s">
        <v>127</v>
      </c>
      <c r="C72" s="17">
        <v>1</v>
      </c>
      <c r="D72" s="17" t="s">
        <v>18</v>
      </c>
      <c r="E72" s="11"/>
      <c r="F72" s="17" t="s">
        <v>128</v>
      </c>
      <c r="G72" s="17" t="s">
        <v>129</v>
      </c>
      <c r="H72" s="18">
        <v>39959</v>
      </c>
      <c r="I72" s="19">
        <v>3</v>
      </c>
      <c r="J72" s="20">
        <v>158.25866725</v>
      </c>
      <c r="K72" s="20">
        <v>143.06879906</v>
      </c>
      <c r="L72" s="21">
        <v>50</v>
      </c>
      <c r="M72" s="21">
        <v>160</v>
      </c>
      <c r="N72" s="20">
        <v>5.7347200000000003</v>
      </c>
      <c r="O72" s="21">
        <v>372</v>
      </c>
      <c r="P72" s="20">
        <v>34.723063670000002</v>
      </c>
      <c r="Q72" s="20">
        <v>123.53560358</v>
      </c>
      <c r="R72" s="20">
        <v>158.25866725</v>
      </c>
      <c r="S72" s="20">
        <v>153.58968773000001</v>
      </c>
      <c r="T72" s="20">
        <v>4.6689795199999997</v>
      </c>
      <c r="U72" s="21">
        <v>160</v>
      </c>
      <c r="V72" s="20">
        <v>1.25526</v>
      </c>
      <c r="W72" s="20">
        <v>4.6332700000000004</v>
      </c>
      <c r="X72" s="20">
        <v>5.8885300000000003</v>
      </c>
      <c r="Y72" s="20">
        <v>5.7055699999999998</v>
      </c>
      <c r="Z72" s="21">
        <v>372</v>
      </c>
      <c r="AA72" s="21">
        <v>0</v>
      </c>
      <c r="AB72" s="21">
        <v>372</v>
      </c>
      <c r="AC72" s="21">
        <v>0</v>
      </c>
      <c r="AD72" s="21">
        <v>50</v>
      </c>
      <c r="AE72" s="21">
        <v>49</v>
      </c>
    </row>
    <row r="73" spans="1:31">
      <c r="A73" s="16">
        <v>65</v>
      </c>
      <c r="B73" s="17" t="s">
        <v>127</v>
      </c>
      <c r="C73" s="17">
        <v>1</v>
      </c>
      <c r="D73" s="17" t="s">
        <v>18</v>
      </c>
      <c r="E73" s="11"/>
      <c r="F73" s="17" t="s">
        <v>128</v>
      </c>
      <c r="G73" s="17" t="s">
        <v>131</v>
      </c>
      <c r="H73" s="18">
        <v>40655</v>
      </c>
      <c r="I73" s="19">
        <v>3</v>
      </c>
      <c r="J73" s="20">
        <v>259.95511763000002</v>
      </c>
      <c r="K73" s="20">
        <v>177.32860701000001</v>
      </c>
      <c r="L73" s="21">
        <v>45</v>
      </c>
      <c r="M73" s="21">
        <v>240</v>
      </c>
      <c r="N73" s="20">
        <v>8.9401200000000003</v>
      </c>
      <c r="O73" s="21">
        <v>636</v>
      </c>
      <c r="P73" s="20">
        <v>70.155055759999996</v>
      </c>
      <c r="Q73" s="20">
        <v>189.80006187000001</v>
      </c>
      <c r="R73" s="20">
        <v>259.95511763000002</v>
      </c>
      <c r="S73" s="20">
        <v>238.09152051999999</v>
      </c>
      <c r="T73" s="20">
        <v>21.863597110000001</v>
      </c>
      <c r="U73" s="21">
        <v>239</v>
      </c>
      <c r="V73" s="20">
        <v>2.4813100000000001</v>
      </c>
      <c r="W73" s="20">
        <v>6.93377</v>
      </c>
      <c r="X73" s="20">
        <v>9.4150799999999997</v>
      </c>
      <c r="Y73" s="20">
        <v>8.9401200000000003</v>
      </c>
      <c r="Z73" s="21">
        <v>618</v>
      </c>
      <c r="AA73" s="21">
        <v>18</v>
      </c>
      <c r="AB73" s="21">
        <v>636</v>
      </c>
      <c r="AC73" s="21">
        <v>0</v>
      </c>
      <c r="AD73" s="21">
        <v>38</v>
      </c>
      <c r="AE73" s="21">
        <v>31</v>
      </c>
    </row>
    <row r="74" spans="1:31">
      <c r="A74" s="16">
        <v>66</v>
      </c>
      <c r="B74" s="17" t="s">
        <v>127</v>
      </c>
      <c r="C74" s="17">
        <v>1</v>
      </c>
      <c r="D74" s="17" t="s">
        <v>18</v>
      </c>
      <c r="E74" s="11"/>
      <c r="F74" s="17" t="s">
        <v>128</v>
      </c>
      <c r="G74" s="17" t="s">
        <v>131</v>
      </c>
      <c r="H74" s="18">
        <v>40997</v>
      </c>
      <c r="I74" s="19">
        <v>3</v>
      </c>
      <c r="J74" s="20">
        <v>98.526836610000004</v>
      </c>
      <c r="K74" s="20">
        <v>71.520785759999995</v>
      </c>
      <c r="L74" s="21">
        <v>21</v>
      </c>
      <c r="M74" s="21">
        <v>97</v>
      </c>
      <c r="N74" s="20">
        <v>3.5434100000000002</v>
      </c>
      <c r="O74" s="21">
        <v>223</v>
      </c>
      <c r="P74" s="20">
        <v>42.430545420000001</v>
      </c>
      <c r="Q74" s="20">
        <v>56.096291190000002</v>
      </c>
      <c r="R74" s="20">
        <v>98.526836610000004</v>
      </c>
      <c r="S74" s="20">
        <v>96.956546639999999</v>
      </c>
      <c r="T74" s="20">
        <v>1.5702899699999999</v>
      </c>
      <c r="U74" s="21">
        <v>97</v>
      </c>
      <c r="V74" s="20">
        <v>1.5675600000000001</v>
      </c>
      <c r="W74" s="20">
        <v>2.07179</v>
      </c>
      <c r="X74" s="20">
        <v>3.6393499999999999</v>
      </c>
      <c r="Y74" s="20">
        <v>3.5465399999999998</v>
      </c>
      <c r="Z74" s="21">
        <v>223</v>
      </c>
      <c r="AA74" s="21">
        <v>0</v>
      </c>
      <c r="AB74" s="21">
        <v>223</v>
      </c>
      <c r="AC74" s="21">
        <v>0</v>
      </c>
      <c r="AD74" s="21">
        <v>21</v>
      </c>
      <c r="AE74" s="21">
        <v>18</v>
      </c>
    </row>
    <row r="75" spans="1:31">
      <c r="A75" s="16">
        <v>67</v>
      </c>
      <c r="B75" s="17" t="s">
        <v>127</v>
      </c>
      <c r="C75" s="17">
        <v>1</v>
      </c>
      <c r="D75" s="17" t="s">
        <v>18</v>
      </c>
      <c r="E75" s="11"/>
      <c r="F75" s="17" t="s">
        <v>128</v>
      </c>
      <c r="G75" s="17" t="s">
        <v>131</v>
      </c>
      <c r="H75" s="18">
        <v>41082</v>
      </c>
      <c r="I75" s="19">
        <v>3</v>
      </c>
      <c r="J75" s="20">
        <v>17.44900827</v>
      </c>
      <c r="K75" s="20">
        <v>12.99602136</v>
      </c>
      <c r="L75" s="21">
        <v>5</v>
      </c>
      <c r="M75" s="21">
        <v>18</v>
      </c>
      <c r="N75" s="20">
        <v>0.63376999999999994</v>
      </c>
      <c r="O75" s="21">
        <v>45</v>
      </c>
      <c r="P75" s="20">
        <v>0</v>
      </c>
      <c r="Q75" s="20">
        <v>17.44900827</v>
      </c>
      <c r="R75" s="20">
        <v>17.44900827</v>
      </c>
      <c r="S75" s="20">
        <v>17.24812112</v>
      </c>
      <c r="T75" s="20">
        <v>0.20088714999999999</v>
      </c>
      <c r="U75" s="21">
        <v>18</v>
      </c>
      <c r="V75" s="20">
        <v>0</v>
      </c>
      <c r="W75" s="20">
        <v>0.6522</v>
      </c>
      <c r="X75" s="20">
        <v>0.6522</v>
      </c>
      <c r="Y75" s="20">
        <v>0.64463999999999999</v>
      </c>
      <c r="Z75" s="21">
        <v>45</v>
      </c>
      <c r="AA75" s="21">
        <v>0</v>
      </c>
      <c r="AB75" s="21">
        <v>45</v>
      </c>
      <c r="AC75" s="21">
        <v>0</v>
      </c>
      <c r="AD75" s="21">
        <v>5</v>
      </c>
      <c r="AE75" s="21">
        <v>5</v>
      </c>
    </row>
    <row r="76" spans="1:31">
      <c r="A76" s="16">
        <v>68</v>
      </c>
      <c r="B76" s="17" t="s">
        <v>127</v>
      </c>
      <c r="C76" s="17">
        <v>1</v>
      </c>
      <c r="D76" s="17" t="s">
        <v>18</v>
      </c>
      <c r="E76" s="11"/>
      <c r="F76" s="17" t="s">
        <v>128</v>
      </c>
      <c r="G76" s="17" t="s">
        <v>131</v>
      </c>
      <c r="H76" s="18">
        <v>41453</v>
      </c>
      <c r="I76" s="19">
        <v>3</v>
      </c>
      <c r="J76" s="20">
        <v>1005.001635</v>
      </c>
      <c r="K76" s="20">
        <v>718.03972503</v>
      </c>
      <c r="L76" s="21">
        <v>161</v>
      </c>
      <c r="M76" s="21">
        <v>926</v>
      </c>
      <c r="N76" s="20">
        <v>34.476900000000001</v>
      </c>
      <c r="O76" s="21">
        <v>2172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1">
        <v>0</v>
      </c>
      <c r="V76" s="20">
        <v>0</v>
      </c>
      <c r="W76" s="20">
        <v>0</v>
      </c>
      <c r="X76" s="20">
        <v>0</v>
      </c>
      <c r="Y76" s="20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</row>
    <row r="77" spans="1:31">
      <c r="A77" s="16">
        <v>69</v>
      </c>
      <c r="B77" s="17" t="s">
        <v>127</v>
      </c>
      <c r="C77" s="17">
        <v>1</v>
      </c>
      <c r="D77" s="17" t="s">
        <v>71</v>
      </c>
      <c r="E77" s="11"/>
      <c r="F77" s="17" t="s">
        <v>128</v>
      </c>
      <c r="G77" s="17" t="s">
        <v>129</v>
      </c>
      <c r="H77" s="18">
        <v>39630</v>
      </c>
      <c r="I77" s="19">
        <v>1</v>
      </c>
      <c r="J77" s="20">
        <v>125.22232080000001</v>
      </c>
      <c r="K77" s="20">
        <v>59.5002</v>
      </c>
      <c r="L77" s="21">
        <v>17</v>
      </c>
      <c r="M77" s="21">
        <v>77</v>
      </c>
      <c r="N77" s="20">
        <v>2.3016200000000002</v>
      </c>
      <c r="O77" s="21">
        <v>211</v>
      </c>
      <c r="P77" s="20">
        <v>2.6733958000000002</v>
      </c>
      <c r="Q77" s="20">
        <v>122.548925</v>
      </c>
      <c r="R77" s="20">
        <v>125.22232080000001</v>
      </c>
      <c r="S77" s="20">
        <v>83.182174910000001</v>
      </c>
      <c r="T77" s="20">
        <v>42.040145889999998</v>
      </c>
      <c r="U77" s="21">
        <v>77</v>
      </c>
      <c r="V77" s="20">
        <v>0.1076</v>
      </c>
      <c r="W77" s="20">
        <v>3.3151000000000002</v>
      </c>
      <c r="X77" s="20">
        <v>3.4226999999999999</v>
      </c>
      <c r="Y77" s="20">
        <v>2.3016200000000002</v>
      </c>
      <c r="Z77" s="21">
        <v>211</v>
      </c>
      <c r="AA77" s="21">
        <v>0</v>
      </c>
      <c r="AB77" s="21">
        <v>211</v>
      </c>
      <c r="AC77" s="21">
        <v>0</v>
      </c>
      <c r="AD77" s="21">
        <v>17</v>
      </c>
      <c r="AE77" s="21">
        <v>12</v>
      </c>
    </row>
    <row r="78" spans="1:31">
      <c r="A78" s="16">
        <v>70</v>
      </c>
      <c r="B78" s="17" t="s">
        <v>127</v>
      </c>
      <c r="C78" s="17">
        <v>1</v>
      </c>
      <c r="D78" s="17" t="s">
        <v>71</v>
      </c>
      <c r="E78" s="11"/>
      <c r="F78" s="17" t="s">
        <v>128</v>
      </c>
      <c r="G78" s="17" t="s">
        <v>130</v>
      </c>
      <c r="H78" s="18">
        <v>39806</v>
      </c>
      <c r="I78" s="19">
        <v>1</v>
      </c>
      <c r="J78" s="20">
        <v>669.42462499999999</v>
      </c>
      <c r="K78" s="20">
        <v>349.35471632999997</v>
      </c>
      <c r="L78" s="21">
        <v>107</v>
      </c>
      <c r="M78" s="21">
        <v>596</v>
      </c>
      <c r="N78" s="20">
        <v>21.755759999999999</v>
      </c>
      <c r="O78" s="21">
        <v>1629</v>
      </c>
      <c r="P78" s="20">
        <v>360.14354500000002</v>
      </c>
      <c r="Q78" s="20">
        <v>309.28107999999997</v>
      </c>
      <c r="R78" s="20">
        <v>669.42462499999999</v>
      </c>
      <c r="S78" s="20">
        <v>489.073643</v>
      </c>
      <c r="T78" s="20">
        <v>180.35098199999999</v>
      </c>
      <c r="U78" s="21">
        <v>616</v>
      </c>
      <c r="V78" s="20">
        <v>15.9719</v>
      </c>
      <c r="W78" s="20">
        <v>13.699400000000001</v>
      </c>
      <c r="X78" s="20">
        <v>29.671299999999999</v>
      </c>
      <c r="Y78" s="20">
        <v>21.70234</v>
      </c>
      <c r="Z78" s="21">
        <v>1629</v>
      </c>
      <c r="AA78" s="21">
        <v>0</v>
      </c>
      <c r="AB78" s="21">
        <v>1629</v>
      </c>
      <c r="AC78" s="21">
        <v>0</v>
      </c>
      <c r="AD78" s="21">
        <v>104</v>
      </c>
      <c r="AE78" s="21">
        <v>23</v>
      </c>
    </row>
    <row r="79" spans="1:31">
      <c r="A79" s="16">
        <v>71</v>
      </c>
      <c r="B79" s="17" t="s">
        <v>127</v>
      </c>
      <c r="C79" s="17">
        <v>1</v>
      </c>
      <c r="D79" s="17" t="s">
        <v>71</v>
      </c>
      <c r="E79" s="11"/>
      <c r="F79" s="17" t="s">
        <v>128</v>
      </c>
      <c r="G79" s="17" t="s">
        <v>131</v>
      </c>
      <c r="H79" s="18">
        <v>40854</v>
      </c>
      <c r="I79" s="19">
        <v>1</v>
      </c>
      <c r="J79" s="20">
        <v>60.500993999999999</v>
      </c>
      <c r="K79" s="20">
        <v>36.291581000000001</v>
      </c>
      <c r="L79" s="21">
        <v>17</v>
      </c>
      <c r="M79" s="21">
        <v>63</v>
      </c>
      <c r="N79" s="20">
        <v>2.2115100000000001</v>
      </c>
      <c r="O79" s="21">
        <v>164</v>
      </c>
      <c r="P79" s="20">
        <v>27.154699000000001</v>
      </c>
      <c r="Q79" s="20">
        <v>31.751709999999999</v>
      </c>
      <c r="R79" s="20">
        <v>58.906408999999996</v>
      </c>
      <c r="S79" s="20">
        <v>47.939981000000003</v>
      </c>
      <c r="T79" s="20">
        <v>10.966428000000001</v>
      </c>
      <c r="U79" s="21">
        <v>62</v>
      </c>
      <c r="V79" s="20">
        <v>1.19051</v>
      </c>
      <c r="W79" s="20">
        <v>1.3662300000000001</v>
      </c>
      <c r="X79" s="20">
        <v>2.55674</v>
      </c>
      <c r="Y79" s="20">
        <v>2.16601</v>
      </c>
      <c r="Z79" s="21">
        <v>163</v>
      </c>
      <c r="AA79" s="21">
        <v>1</v>
      </c>
      <c r="AB79" s="21">
        <v>164</v>
      </c>
      <c r="AC79" s="21">
        <v>0</v>
      </c>
      <c r="AD79" s="21">
        <v>16</v>
      </c>
      <c r="AE79" s="21">
        <v>2</v>
      </c>
    </row>
    <row r="80" spans="1:31">
      <c r="A80" s="16">
        <v>72</v>
      </c>
      <c r="B80" s="17" t="s">
        <v>127</v>
      </c>
      <c r="C80" s="17">
        <v>1</v>
      </c>
      <c r="D80" s="17" t="s">
        <v>71</v>
      </c>
      <c r="E80" s="11"/>
      <c r="F80" s="17" t="s">
        <v>128</v>
      </c>
      <c r="G80" s="17" t="s">
        <v>131</v>
      </c>
      <c r="H80" s="18">
        <v>40906</v>
      </c>
      <c r="I80" s="19">
        <v>1</v>
      </c>
      <c r="J80" s="20">
        <v>162.818288</v>
      </c>
      <c r="K80" s="20">
        <v>96.161767999999995</v>
      </c>
      <c r="L80" s="21">
        <v>22</v>
      </c>
      <c r="M80" s="21">
        <v>150</v>
      </c>
      <c r="N80" s="20">
        <v>5.8487400000000003</v>
      </c>
      <c r="O80" s="21">
        <v>471</v>
      </c>
      <c r="P80" s="20">
        <v>53.947929000000002</v>
      </c>
      <c r="Q80" s="20">
        <v>91.405395999999996</v>
      </c>
      <c r="R80" s="20">
        <v>145.35332500000001</v>
      </c>
      <c r="S80" s="20">
        <v>119.528432</v>
      </c>
      <c r="T80" s="20">
        <v>25.824892999999999</v>
      </c>
      <c r="U80" s="21">
        <v>140</v>
      </c>
      <c r="V80" s="20">
        <v>2.4546999999999999</v>
      </c>
      <c r="W80" s="20">
        <v>4.1237000000000004</v>
      </c>
      <c r="X80" s="20">
        <v>6.5784000000000002</v>
      </c>
      <c r="Y80" s="20">
        <v>5.4073399999999996</v>
      </c>
      <c r="Z80" s="21">
        <v>424</v>
      </c>
      <c r="AA80" s="21">
        <v>47</v>
      </c>
      <c r="AB80" s="21">
        <v>471</v>
      </c>
      <c r="AC80" s="21">
        <v>0</v>
      </c>
      <c r="AD80" s="21">
        <v>15</v>
      </c>
      <c r="AE80" s="21">
        <v>4</v>
      </c>
    </row>
    <row r="81" spans="1:31">
      <c r="A81" s="16">
        <v>73</v>
      </c>
      <c r="B81" s="17" t="s">
        <v>127</v>
      </c>
      <c r="C81" s="17">
        <v>1</v>
      </c>
      <c r="D81" s="17" t="s">
        <v>71</v>
      </c>
      <c r="E81" s="11"/>
      <c r="F81" s="17" t="s">
        <v>128</v>
      </c>
      <c r="G81" s="17" t="s">
        <v>131</v>
      </c>
      <c r="H81" s="18">
        <v>40998</v>
      </c>
      <c r="I81" s="19">
        <v>1</v>
      </c>
      <c r="J81" s="20">
        <v>102.39267599999999</v>
      </c>
      <c r="K81" s="20">
        <v>58.537467999999997</v>
      </c>
      <c r="L81" s="21">
        <v>18</v>
      </c>
      <c r="M81" s="21">
        <v>97</v>
      </c>
      <c r="N81" s="20">
        <v>3.4834999999999998</v>
      </c>
      <c r="O81" s="21">
        <v>243</v>
      </c>
      <c r="P81" s="20">
        <v>54.466721999999997</v>
      </c>
      <c r="Q81" s="20">
        <v>47.925953999999997</v>
      </c>
      <c r="R81" s="20">
        <v>102.39267599999999</v>
      </c>
      <c r="S81" s="20">
        <v>78.192583999999997</v>
      </c>
      <c r="T81" s="20">
        <v>24.200092000000001</v>
      </c>
      <c r="U81" s="21">
        <v>97</v>
      </c>
      <c r="V81" s="20">
        <v>2.2231000000000001</v>
      </c>
      <c r="W81" s="20">
        <v>1.9439</v>
      </c>
      <c r="X81" s="20">
        <v>4.1669999999999998</v>
      </c>
      <c r="Y81" s="20">
        <v>3.46495</v>
      </c>
      <c r="Z81" s="21">
        <v>243</v>
      </c>
      <c r="AA81" s="21">
        <v>0</v>
      </c>
      <c r="AB81" s="21">
        <v>243</v>
      </c>
      <c r="AC81" s="21">
        <v>0</v>
      </c>
      <c r="AD81" s="21">
        <v>18</v>
      </c>
      <c r="AE81" s="21">
        <v>0</v>
      </c>
    </row>
    <row r="82" spans="1:31">
      <c r="A82" s="16">
        <v>74</v>
      </c>
      <c r="B82" s="17" t="s">
        <v>127</v>
      </c>
      <c r="C82" s="17">
        <v>1</v>
      </c>
      <c r="D82" s="17" t="s">
        <v>71</v>
      </c>
      <c r="E82" s="11"/>
      <c r="F82" s="17" t="s">
        <v>128</v>
      </c>
      <c r="G82" s="17" t="s">
        <v>131</v>
      </c>
      <c r="H82" s="18">
        <v>41591</v>
      </c>
      <c r="I82" s="19">
        <v>1</v>
      </c>
      <c r="J82" s="20">
        <v>189.98565500000001</v>
      </c>
      <c r="K82" s="20">
        <v>80.368281999999994</v>
      </c>
      <c r="L82" s="21">
        <v>32</v>
      </c>
      <c r="M82" s="21">
        <v>200</v>
      </c>
      <c r="N82" s="20">
        <v>7.83446</v>
      </c>
      <c r="O82" s="21">
        <v>496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1">
        <v>0</v>
      </c>
      <c r="V82" s="20">
        <v>0</v>
      </c>
      <c r="W82" s="20">
        <v>0</v>
      </c>
      <c r="X82" s="20">
        <v>0</v>
      </c>
      <c r="Y82" s="20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</row>
    <row r="83" spans="1:31">
      <c r="A83" s="16">
        <v>75</v>
      </c>
      <c r="B83" s="17" t="s">
        <v>127</v>
      </c>
      <c r="C83" s="17">
        <v>1</v>
      </c>
      <c r="D83" s="17" t="s">
        <v>22</v>
      </c>
      <c r="E83" s="11"/>
      <c r="F83" s="17" t="s">
        <v>128</v>
      </c>
      <c r="G83" s="17" t="s">
        <v>129</v>
      </c>
      <c r="H83" s="18">
        <v>39552</v>
      </c>
      <c r="I83" s="19">
        <v>1</v>
      </c>
      <c r="J83" s="20">
        <v>225.75</v>
      </c>
      <c r="K83" s="20">
        <v>112.71</v>
      </c>
      <c r="L83" s="21">
        <v>33</v>
      </c>
      <c r="M83" s="21">
        <v>311</v>
      </c>
      <c r="N83" s="20">
        <v>11.12067</v>
      </c>
      <c r="O83" s="21">
        <v>820</v>
      </c>
      <c r="P83" s="20">
        <v>102.77255</v>
      </c>
      <c r="Q83" s="20">
        <v>122.97745</v>
      </c>
      <c r="R83" s="20">
        <v>225.75</v>
      </c>
      <c r="S83" s="20">
        <v>225.75</v>
      </c>
      <c r="T83" s="20">
        <v>0</v>
      </c>
      <c r="U83" s="21">
        <v>251</v>
      </c>
      <c r="V83" s="20">
        <v>3.98482</v>
      </c>
      <c r="W83" s="20">
        <v>5.5382199999999999</v>
      </c>
      <c r="X83" s="20">
        <v>9.5230399999999999</v>
      </c>
      <c r="Y83" s="20">
        <v>9.5230399999999999</v>
      </c>
      <c r="Z83" s="21">
        <v>820</v>
      </c>
      <c r="AA83" s="21">
        <v>0</v>
      </c>
      <c r="AB83" s="21">
        <v>820</v>
      </c>
      <c r="AC83" s="21">
        <v>0</v>
      </c>
      <c r="AD83" s="21">
        <v>33</v>
      </c>
      <c r="AE83" s="21">
        <v>33</v>
      </c>
    </row>
    <row r="84" spans="1:31">
      <c r="A84" s="16">
        <v>76</v>
      </c>
      <c r="B84" s="17" t="s">
        <v>127</v>
      </c>
      <c r="C84" s="17">
        <v>1</v>
      </c>
      <c r="D84" s="17" t="s">
        <v>22</v>
      </c>
      <c r="E84" s="11"/>
      <c r="F84" s="17" t="s">
        <v>128</v>
      </c>
      <c r="G84" s="17" t="s">
        <v>129</v>
      </c>
      <c r="H84" s="18">
        <v>39702</v>
      </c>
      <c r="I84" s="19">
        <v>1</v>
      </c>
      <c r="J84" s="20">
        <v>301.99169999999998</v>
      </c>
      <c r="K84" s="20">
        <v>150.99590000000001</v>
      </c>
      <c r="L84" s="21">
        <v>41</v>
      </c>
      <c r="M84" s="21">
        <v>346</v>
      </c>
      <c r="N84" s="20">
        <v>12.724</v>
      </c>
      <c r="O84" s="21">
        <v>934</v>
      </c>
      <c r="P84" s="20">
        <v>116.169721</v>
      </c>
      <c r="Q84" s="20">
        <v>185.821979</v>
      </c>
      <c r="R84" s="20">
        <v>301.99169999999998</v>
      </c>
      <c r="S84" s="20">
        <v>301.99169999999998</v>
      </c>
      <c r="T84" s="20">
        <v>0</v>
      </c>
      <c r="U84" s="21">
        <v>299</v>
      </c>
      <c r="V84" s="20">
        <v>4.8442100000000003</v>
      </c>
      <c r="W84" s="20">
        <v>6.2922200000000004</v>
      </c>
      <c r="X84" s="20">
        <v>11.136430000000001</v>
      </c>
      <c r="Y84" s="20">
        <v>11.136430000000001</v>
      </c>
      <c r="Z84" s="21">
        <v>934</v>
      </c>
      <c r="AA84" s="21">
        <v>0</v>
      </c>
      <c r="AB84" s="21">
        <v>934</v>
      </c>
      <c r="AC84" s="21">
        <v>0</v>
      </c>
      <c r="AD84" s="21">
        <v>41</v>
      </c>
      <c r="AE84" s="21">
        <v>41</v>
      </c>
    </row>
    <row r="85" spans="1:31">
      <c r="A85" s="16">
        <v>77</v>
      </c>
      <c r="B85" s="17" t="s">
        <v>127</v>
      </c>
      <c r="C85" s="17">
        <v>1</v>
      </c>
      <c r="D85" s="17" t="s">
        <v>22</v>
      </c>
      <c r="E85" s="11"/>
      <c r="F85" s="17" t="s">
        <v>128</v>
      </c>
      <c r="G85" s="17" t="s">
        <v>130</v>
      </c>
      <c r="H85" s="18">
        <v>39806</v>
      </c>
      <c r="I85" s="19">
        <v>1</v>
      </c>
      <c r="J85" s="20">
        <v>227.11991699999999</v>
      </c>
      <c r="K85" s="20">
        <v>92.803573249999999</v>
      </c>
      <c r="L85" s="21">
        <v>27</v>
      </c>
      <c r="M85" s="21">
        <v>176</v>
      </c>
      <c r="N85" s="20">
        <v>6.71183</v>
      </c>
      <c r="O85" s="21">
        <v>450</v>
      </c>
      <c r="P85" s="20">
        <v>92.454445000000007</v>
      </c>
      <c r="Q85" s="20">
        <v>134.66547199999999</v>
      </c>
      <c r="R85" s="20">
        <v>227.11991699999999</v>
      </c>
      <c r="S85" s="20">
        <v>185.6071465</v>
      </c>
      <c r="T85" s="20">
        <v>41.512770500000002</v>
      </c>
      <c r="U85" s="21">
        <v>176</v>
      </c>
      <c r="V85" s="20">
        <v>3.3502700000000001</v>
      </c>
      <c r="W85" s="20">
        <v>4.8526999999999996</v>
      </c>
      <c r="X85" s="20">
        <v>8.2029700000000005</v>
      </c>
      <c r="Y85" s="20">
        <v>6.71183</v>
      </c>
      <c r="Z85" s="21">
        <v>450</v>
      </c>
      <c r="AA85" s="21">
        <v>0</v>
      </c>
      <c r="AB85" s="21">
        <v>450</v>
      </c>
      <c r="AC85" s="21">
        <v>0</v>
      </c>
      <c r="AD85" s="21">
        <v>27</v>
      </c>
      <c r="AE85" s="21">
        <v>27</v>
      </c>
    </row>
    <row r="86" spans="1:31">
      <c r="A86" s="16">
        <v>78</v>
      </c>
      <c r="B86" s="17" t="s">
        <v>127</v>
      </c>
      <c r="C86" s="17">
        <v>1</v>
      </c>
      <c r="D86" s="17" t="s">
        <v>22</v>
      </c>
      <c r="E86" s="11"/>
      <c r="F86" s="17" t="s">
        <v>128</v>
      </c>
      <c r="G86" s="17" t="s">
        <v>129</v>
      </c>
      <c r="H86" s="18">
        <v>39931</v>
      </c>
      <c r="I86" s="19">
        <v>1</v>
      </c>
      <c r="J86" s="20">
        <v>663.75493200000005</v>
      </c>
      <c r="K86" s="20">
        <v>577.47394799999995</v>
      </c>
      <c r="L86" s="21">
        <v>90</v>
      </c>
      <c r="M86" s="21">
        <v>662</v>
      </c>
      <c r="N86" s="20">
        <v>23.54776</v>
      </c>
      <c r="O86" s="21">
        <v>1823</v>
      </c>
      <c r="P86" s="20">
        <v>280.04387600000001</v>
      </c>
      <c r="Q86" s="20">
        <v>383.71105599999999</v>
      </c>
      <c r="R86" s="20">
        <v>663.75493200000005</v>
      </c>
      <c r="S86" s="20">
        <v>663.75493200000005</v>
      </c>
      <c r="T86" s="20">
        <v>0</v>
      </c>
      <c r="U86" s="21">
        <v>662</v>
      </c>
      <c r="V86" s="20">
        <v>11.688000000000001</v>
      </c>
      <c r="W86" s="20">
        <v>11.85976</v>
      </c>
      <c r="X86" s="20">
        <v>23.54776</v>
      </c>
      <c r="Y86" s="20">
        <v>23.54776</v>
      </c>
      <c r="Z86" s="21">
        <v>1823</v>
      </c>
      <c r="AA86" s="21">
        <v>0</v>
      </c>
      <c r="AB86" s="21">
        <v>1823</v>
      </c>
      <c r="AC86" s="21">
        <v>0</v>
      </c>
      <c r="AD86" s="21">
        <v>90</v>
      </c>
      <c r="AE86" s="21">
        <v>90</v>
      </c>
    </row>
    <row r="87" spans="1:31">
      <c r="A87" s="16">
        <v>79</v>
      </c>
      <c r="B87" s="17" t="s">
        <v>127</v>
      </c>
      <c r="C87" s="17">
        <v>1</v>
      </c>
      <c r="D87" s="17" t="s">
        <v>22</v>
      </c>
      <c r="E87" s="11"/>
      <c r="F87" s="17" t="s">
        <v>128</v>
      </c>
      <c r="G87" s="17" t="s">
        <v>131</v>
      </c>
      <c r="H87" s="18">
        <v>40382</v>
      </c>
      <c r="I87" s="19">
        <v>1</v>
      </c>
      <c r="J87" s="20">
        <v>111.796367</v>
      </c>
      <c r="K87" s="20">
        <v>97.274015000000006</v>
      </c>
      <c r="L87" s="21">
        <v>21</v>
      </c>
      <c r="M87" s="21">
        <v>116</v>
      </c>
      <c r="N87" s="20">
        <v>4.2072000000000003</v>
      </c>
      <c r="O87" s="21">
        <v>226</v>
      </c>
      <c r="P87" s="20">
        <v>49.704880000000003</v>
      </c>
      <c r="Q87" s="20">
        <v>62.091487000000001</v>
      </c>
      <c r="R87" s="20">
        <v>111.796367</v>
      </c>
      <c r="S87" s="20">
        <v>111.796367</v>
      </c>
      <c r="T87" s="20">
        <v>0</v>
      </c>
      <c r="U87" s="21">
        <v>116</v>
      </c>
      <c r="V87" s="20">
        <v>1.7944</v>
      </c>
      <c r="W87" s="20">
        <v>2.4127999999999998</v>
      </c>
      <c r="X87" s="20">
        <v>4.2072000000000003</v>
      </c>
      <c r="Y87" s="20">
        <v>4.2072000000000003</v>
      </c>
      <c r="Z87" s="21">
        <v>226</v>
      </c>
      <c r="AA87" s="21">
        <v>0</v>
      </c>
      <c r="AB87" s="21">
        <v>226</v>
      </c>
      <c r="AC87" s="21">
        <v>0</v>
      </c>
      <c r="AD87" s="21">
        <v>21</v>
      </c>
      <c r="AE87" s="21">
        <v>21</v>
      </c>
    </row>
    <row r="88" spans="1:31">
      <c r="A88" s="16">
        <v>80</v>
      </c>
      <c r="B88" s="17" t="s">
        <v>127</v>
      </c>
      <c r="C88" s="17">
        <v>1</v>
      </c>
      <c r="D88" s="17" t="s">
        <v>22</v>
      </c>
      <c r="E88" s="11"/>
      <c r="F88" s="17" t="s">
        <v>128</v>
      </c>
      <c r="G88" s="17" t="s">
        <v>129</v>
      </c>
      <c r="H88" s="18">
        <v>40388</v>
      </c>
      <c r="I88" s="19">
        <v>1</v>
      </c>
      <c r="J88" s="20">
        <v>299.72826839999999</v>
      </c>
      <c r="K88" s="20">
        <v>202.15122400000001</v>
      </c>
      <c r="L88" s="21">
        <v>44</v>
      </c>
      <c r="M88" s="21">
        <v>225</v>
      </c>
      <c r="N88" s="20">
        <v>8.7156800000000008</v>
      </c>
      <c r="O88" s="21">
        <v>649</v>
      </c>
      <c r="P88" s="20">
        <v>127.585544</v>
      </c>
      <c r="Q88" s="20">
        <v>172.14272439999999</v>
      </c>
      <c r="R88" s="20">
        <v>299.72826839999999</v>
      </c>
      <c r="S88" s="20">
        <v>232.331028</v>
      </c>
      <c r="T88" s="20">
        <v>67.397240400000001</v>
      </c>
      <c r="U88" s="21">
        <v>225</v>
      </c>
      <c r="V88" s="20">
        <v>4.8273000000000001</v>
      </c>
      <c r="W88" s="20">
        <v>5.61402</v>
      </c>
      <c r="X88" s="20">
        <v>10.441319999999999</v>
      </c>
      <c r="Y88" s="20">
        <v>8.7156800000000008</v>
      </c>
      <c r="Z88" s="21">
        <v>649</v>
      </c>
      <c r="AA88" s="21">
        <v>0</v>
      </c>
      <c r="AB88" s="21">
        <v>649</v>
      </c>
      <c r="AC88" s="21">
        <v>0</v>
      </c>
      <c r="AD88" s="21">
        <v>44</v>
      </c>
      <c r="AE88" s="21">
        <v>44</v>
      </c>
    </row>
    <row r="89" spans="1:31">
      <c r="A89" s="16">
        <v>81</v>
      </c>
      <c r="B89" s="17" t="s">
        <v>127</v>
      </c>
      <c r="C89" s="17">
        <v>1</v>
      </c>
      <c r="D89" s="17" t="s">
        <v>22</v>
      </c>
      <c r="E89" s="11"/>
      <c r="F89" s="17" t="s">
        <v>128</v>
      </c>
      <c r="G89" s="17" t="s">
        <v>131</v>
      </c>
      <c r="H89" s="18">
        <v>40687</v>
      </c>
      <c r="I89" s="19">
        <v>1</v>
      </c>
      <c r="J89" s="20">
        <v>190.56144950000001</v>
      </c>
      <c r="K89" s="20">
        <v>116.76645551</v>
      </c>
      <c r="L89" s="21">
        <v>52</v>
      </c>
      <c r="M89" s="21">
        <v>180</v>
      </c>
      <c r="N89" s="20">
        <v>6.9320000000000004</v>
      </c>
      <c r="O89" s="21">
        <v>438</v>
      </c>
      <c r="P89" s="20">
        <v>110.682987</v>
      </c>
      <c r="Q89" s="20">
        <v>79.878462499999998</v>
      </c>
      <c r="R89" s="20">
        <v>190.56144950000001</v>
      </c>
      <c r="S89" s="20">
        <v>187.24575949999999</v>
      </c>
      <c r="T89" s="20">
        <v>3.31569</v>
      </c>
      <c r="U89" s="21">
        <v>180</v>
      </c>
      <c r="V89" s="20">
        <v>4.0366</v>
      </c>
      <c r="W89" s="20">
        <v>3.0150999999999999</v>
      </c>
      <c r="X89" s="20">
        <v>7.0517000000000003</v>
      </c>
      <c r="Y89" s="20">
        <v>6.9320000000000004</v>
      </c>
      <c r="Z89" s="21">
        <v>438</v>
      </c>
      <c r="AA89" s="21">
        <v>0</v>
      </c>
      <c r="AB89" s="21">
        <v>438</v>
      </c>
      <c r="AC89" s="21">
        <v>0</v>
      </c>
      <c r="AD89" s="21">
        <v>52</v>
      </c>
      <c r="AE89" s="21">
        <v>43</v>
      </c>
    </row>
    <row r="90" spans="1:31">
      <c r="A90" s="16">
        <v>82</v>
      </c>
      <c r="B90" s="17" t="s">
        <v>127</v>
      </c>
      <c r="C90" s="17">
        <v>1</v>
      </c>
      <c r="D90" s="17" t="s">
        <v>22</v>
      </c>
      <c r="E90" s="11"/>
      <c r="F90" s="17" t="s">
        <v>128</v>
      </c>
      <c r="G90" s="17" t="s">
        <v>129</v>
      </c>
      <c r="H90" s="18">
        <v>40687</v>
      </c>
      <c r="I90" s="19">
        <v>1</v>
      </c>
      <c r="J90" s="20">
        <v>271.82343200000003</v>
      </c>
      <c r="K90" s="20">
        <v>124.309967</v>
      </c>
      <c r="L90" s="21">
        <v>26</v>
      </c>
      <c r="M90" s="21">
        <v>214</v>
      </c>
      <c r="N90" s="20">
        <v>7.2049799999999999</v>
      </c>
      <c r="O90" s="21">
        <v>598</v>
      </c>
      <c r="P90" s="20">
        <v>174.35666499999999</v>
      </c>
      <c r="Q90" s="20">
        <v>97.466767000000004</v>
      </c>
      <c r="R90" s="20">
        <v>271.82343200000003</v>
      </c>
      <c r="S90" s="20">
        <v>199.34249600000001</v>
      </c>
      <c r="T90" s="20">
        <v>72.480936</v>
      </c>
      <c r="U90" s="21">
        <v>214</v>
      </c>
      <c r="V90" s="20">
        <v>5.7907599999999997</v>
      </c>
      <c r="W90" s="20">
        <v>3.1819099999999998</v>
      </c>
      <c r="X90" s="20">
        <v>8.9726700000000008</v>
      </c>
      <c r="Y90" s="20">
        <v>7.2042799999999998</v>
      </c>
      <c r="Z90" s="21">
        <v>598</v>
      </c>
      <c r="AA90" s="21">
        <v>0</v>
      </c>
      <c r="AB90" s="21">
        <v>598</v>
      </c>
      <c r="AC90" s="21">
        <v>0</v>
      </c>
      <c r="AD90" s="21">
        <v>26</v>
      </c>
      <c r="AE90" s="21">
        <v>8</v>
      </c>
    </row>
    <row r="91" spans="1:31">
      <c r="A91" s="16">
        <v>83</v>
      </c>
      <c r="B91" s="17" t="s">
        <v>127</v>
      </c>
      <c r="C91" s="17">
        <v>1</v>
      </c>
      <c r="D91" s="17" t="s">
        <v>22</v>
      </c>
      <c r="E91" s="11"/>
      <c r="F91" s="17" t="s">
        <v>128</v>
      </c>
      <c r="G91" s="17" t="s">
        <v>131</v>
      </c>
      <c r="H91" s="18">
        <v>40984</v>
      </c>
      <c r="I91" s="19">
        <v>1</v>
      </c>
      <c r="J91" s="20">
        <v>66.058959999999999</v>
      </c>
      <c r="K91" s="20">
        <v>41.194364</v>
      </c>
      <c r="L91" s="21">
        <v>7</v>
      </c>
      <c r="M91" s="21">
        <v>58</v>
      </c>
      <c r="N91" s="20">
        <v>2.3847999999999998</v>
      </c>
      <c r="O91" s="21">
        <v>103</v>
      </c>
      <c r="P91" s="20">
        <v>65.801516000000007</v>
      </c>
      <c r="Q91" s="20">
        <v>0</v>
      </c>
      <c r="R91" s="20">
        <v>65.801516000000007</v>
      </c>
      <c r="S91" s="20">
        <v>65.801516000000007</v>
      </c>
      <c r="T91" s="20">
        <v>0</v>
      </c>
      <c r="U91" s="21">
        <v>58</v>
      </c>
      <c r="V91" s="20">
        <v>2.3847999999999998</v>
      </c>
      <c r="W91" s="20">
        <v>0</v>
      </c>
      <c r="X91" s="20">
        <v>2.3847999999999998</v>
      </c>
      <c r="Y91" s="20">
        <v>2.3847999999999998</v>
      </c>
      <c r="Z91" s="21">
        <v>103</v>
      </c>
      <c r="AA91" s="21">
        <v>0</v>
      </c>
      <c r="AB91" s="21">
        <v>103</v>
      </c>
      <c r="AC91" s="21">
        <v>0</v>
      </c>
      <c r="AD91" s="21">
        <v>7</v>
      </c>
      <c r="AE91" s="21">
        <v>0</v>
      </c>
    </row>
    <row r="92" spans="1:31">
      <c r="A92" s="16">
        <v>84</v>
      </c>
      <c r="B92" s="17" t="s">
        <v>127</v>
      </c>
      <c r="C92" s="17">
        <v>1</v>
      </c>
      <c r="D92" s="17" t="s">
        <v>22</v>
      </c>
      <c r="E92" s="11"/>
      <c r="F92" s="17" t="s">
        <v>128</v>
      </c>
      <c r="G92" s="17" t="s">
        <v>129</v>
      </c>
      <c r="H92" s="18">
        <v>40991</v>
      </c>
      <c r="I92" s="19">
        <v>1</v>
      </c>
      <c r="J92" s="20">
        <v>142.04590300000001</v>
      </c>
      <c r="K92" s="20">
        <v>76.207159000000004</v>
      </c>
      <c r="L92" s="21">
        <v>10</v>
      </c>
      <c r="M92" s="21">
        <v>137</v>
      </c>
      <c r="N92" s="20">
        <v>4.41174</v>
      </c>
      <c r="O92" s="21">
        <v>338</v>
      </c>
      <c r="P92" s="20">
        <v>109.26215746</v>
      </c>
      <c r="Q92" s="20">
        <v>65.422746200000006</v>
      </c>
      <c r="R92" s="20">
        <v>174.68490366</v>
      </c>
      <c r="S92" s="20">
        <v>174.68490366</v>
      </c>
      <c r="T92" s="20">
        <v>0</v>
      </c>
      <c r="U92" s="21">
        <v>137</v>
      </c>
      <c r="V92" s="20">
        <v>2.9113000000000002</v>
      </c>
      <c r="W92" s="20">
        <v>1.5014400000000001</v>
      </c>
      <c r="X92" s="20">
        <v>4.4127400000000003</v>
      </c>
      <c r="Y92" s="20">
        <v>4.4127400000000003</v>
      </c>
      <c r="Z92" s="21">
        <v>342</v>
      </c>
      <c r="AA92" s="21">
        <v>0</v>
      </c>
      <c r="AB92" s="21">
        <v>342</v>
      </c>
      <c r="AC92" s="21">
        <v>0</v>
      </c>
      <c r="AD92" s="21">
        <v>4</v>
      </c>
      <c r="AE92" s="21">
        <v>0</v>
      </c>
    </row>
    <row r="93" spans="1:31">
      <c r="A93" s="16">
        <v>85</v>
      </c>
      <c r="B93" s="17" t="s">
        <v>127</v>
      </c>
      <c r="C93" s="17">
        <v>1</v>
      </c>
      <c r="D93" s="17" t="s">
        <v>22</v>
      </c>
      <c r="E93" s="11"/>
      <c r="F93" s="17" t="s">
        <v>128</v>
      </c>
      <c r="G93" s="17" t="s">
        <v>131</v>
      </c>
      <c r="H93" s="18">
        <v>41065</v>
      </c>
      <c r="I93" s="19">
        <v>1</v>
      </c>
      <c r="J93" s="20">
        <v>30.425957</v>
      </c>
      <c r="K93" s="20">
        <v>18.973624999999998</v>
      </c>
      <c r="L93" s="21">
        <v>4</v>
      </c>
      <c r="M93" s="21">
        <v>26</v>
      </c>
      <c r="N93" s="20">
        <v>1.0984100000000001</v>
      </c>
      <c r="O93" s="21">
        <v>57</v>
      </c>
      <c r="P93" s="20">
        <v>21.1567577</v>
      </c>
      <c r="Q93" s="20">
        <v>18.177971410000001</v>
      </c>
      <c r="R93" s="20">
        <v>39.334729109999998</v>
      </c>
      <c r="S93" s="20">
        <v>39.334729109999998</v>
      </c>
      <c r="T93" s="20">
        <v>0</v>
      </c>
      <c r="U93" s="21">
        <v>26</v>
      </c>
      <c r="V93" s="20">
        <v>0.59562999999999999</v>
      </c>
      <c r="W93" s="20">
        <v>0.50278</v>
      </c>
      <c r="X93" s="20">
        <v>1.0984100000000001</v>
      </c>
      <c r="Y93" s="20">
        <v>1.0984100000000001</v>
      </c>
      <c r="Z93" s="21">
        <v>57</v>
      </c>
      <c r="AA93" s="21">
        <v>0</v>
      </c>
      <c r="AB93" s="21">
        <v>57</v>
      </c>
      <c r="AC93" s="21">
        <v>0</v>
      </c>
      <c r="AD93" s="21">
        <v>1</v>
      </c>
      <c r="AE93" s="21">
        <v>0</v>
      </c>
    </row>
    <row r="94" spans="1:31">
      <c r="A94" s="16">
        <v>86</v>
      </c>
      <c r="B94" s="17" t="s">
        <v>127</v>
      </c>
      <c r="C94" s="17">
        <v>1</v>
      </c>
      <c r="D94" s="17" t="s">
        <v>22</v>
      </c>
      <c r="E94" s="11"/>
      <c r="F94" s="17" t="s">
        <v>128</v>
      </c>
      <c r="G94" s="17" t="s">
        <v>131</v>
      </c>
      <c r="H94" s="18">
        <v>41435</v>
      </c>
      <c r="I94" s="19">
        <v>1</v>
      </c>
      <c r="J94" s="20">
        <v>309.63502799999998</v>
      </c>
      <c r="K94" s="20">
        <v>174.17754300000001</v>
      </c>
      <c r="L94" s="21">
        <v>64</v>
      </c>
      <c r="M94" s="21">
        <v>314</v>
      </c>
      <c r="N94" s="20">
        <v>10.845359999999999</v>
      </c>
      <c r="O94" s="21">
        <v>689</v>
      </c>
      <c r="P94" s="20">
        <v>46.727784999999997</v>
      </c>
      <c r="Q94" s="20">
        <v>49.947082999999999</v>
      </c>
      <c r="R94" s="20">
        <v>96.674868000000004</v>
      </c>
      <c r="S94" s="20">
        <v>96.674868000000004</v>
      </c>
      <c r="T94" s="20">
        <v>0</v>
      </c>
      <c r="U94" s="21">
        <v>82</v>
      </c>
      <c r="V94" s="20">
        <v>1.6722999999999999</v>
      </c>
      <c r="W94" s="20">
        <v>1.74946</v>
      </c>
      <c r="X94" s="20">
        <v>3.4217599999999999</v>
      </c>
      <c r="Y94" s="20">
        <v>3.4217599999999999</v>
      </c>
      <c r="Z94" s="21">
        <v>184</v>
      </c>
      <c r="AA94" s="21">
        <v>0</v>
      </c>
      <c r="AB94" s="21">
        <v>184</v>
      </c>
      <c r="AC94" s="21">
        <v>0</v>
      </c>
      <c r="AD94" s="21">
        <v>0</v>
      </c>
      <c r="AE94" s="21">
        <v>0</v>
      </c>
    </row>
    <row r="95" spans="1:31">
      <c r="A95" s="16">
        <v>87</v>
      </c>
      <c r="B95" s="17" t="s">
        <v>127</v>
      </c>
      <c r="C95" s="17">
        <v>1</v>
      </c>
      <c r="D95" s="17" t="s">
        <v>22</v>
      </c>
      <c r="E95" s="11"/>
      <c r="F95" s="17" t="s">
        <v>128</v>
      </c>
      <c r="G95" s="17" t="s">
        <v>129</v>
      </c>
      <c r="H95" s="18">
        <v>41467</v>
      </c>
      <c r="I95" s="19">
        <v>1</v>
      </c>
      <c r="J95" s="20">
        <v>244.66934900000001</v>
      </c>
      <c r="K95" s="20">
        <v>112.90030400000001</v>
      </c>
      <c r="L95" s="21">
        <v>31</v>
      </c>
      <c r="M95" s="21">
        <v>195</v>
      </c>
      <c r="N95" s="20">
        <v>8.2545500000000001</v>
      </c>
      <c r="O95" s="21">
        <v>540</v>
      </c>
      <c r="P95" s="20">
        <v>4.8820499999999996</v>
      </c>
      <c r="Q95" s="20">
        <v>11.342915</v>
      </c>
      <c r="R95" s="20">
        <v>16.224965000000001</v>
      </c>
      <c r="S95" s="20">
        <v>16.224965000000001</v>
      </c>
      <c r="T95" s="20">
        <v>0</v>
      </c>
      <c r="U95" s="21">
        <v>13</v>
      </c>
      <c r="V95" s="20">
        <v>0.17100000000000001</v>
      </c>
      <c r="W95" s="20">
        <v>0.3755</v>
      </c>
      <c r="X95" s="20">
        <v>0.54649999999999999</v>
      </c>
      <c r="Y95" s="20">
        <v>0.54649999999999999</v>
      </c>
      <c r="Z95" s="21">
        <v>37</v>
      </c>
      <c r="AA95" s="21">
        <v>95</v>
      </c>
      <c r="AB95" s="21">
        <v>132</v>
      </c>
      <c r="AC95" s="21">
        <v>0</v>
      </c>
      <c r="AD95" s="21">
        <v>0</v>
      </c>
      <c r="AE95" s="21">
        <v>0</v>
      </c>
    </row>
    <row r="96" spans="1:31">
      <c r="A96" s="16">
        <v>88</v>
      </c>
      <c r="B96" s="17" t="s">
        <v>127</v>
      </c>
      <c r="C96" s="17">
        <v>1</v>
      </c>
      <c r="D96" s="17" t="s">
        <v>72</v>
      </c>
      <c r="E96" s="11"/>
      <c r="F96" s="17" t="s">
        <v>128</v>
      </c>
      <c r="G96" s="17" t="s">
        <v>129</v>
      </c>
      <c r="H96" s="18">
        <v>39800</v>
      </c>
      <c r="I96" s="19">
        <v>1</v>
      </c>
      <c r="J96" s="20">
        <v>59.9</v>
      </c>
      <c r="K96" s="20">
        <v>29.95</v>
      </c>
      <c r="L96" s="21">
        <v>3</v>
      </c>
      <c r="M96" s="21">
        <v>25</v>
      </c>
      <c r="N96" s="20">
        <v>0.99960000000000004</v>
      </c>
      <c r="O96" s="21">
        <v>69</v>
      </c>
      <c r="P96" s="20">
        <v>2.1514152000000002</v>
      </c>
      <c r="Q96" s="20">
        <v>57.752613599999997</v>
      </c>
      <c r="R96" s="20">
        <v>59.904028799999999</v>
      </c>
      <c r="S96" s="20">
        <v>59.904028799999999</v>
      </c>
      <c r="T96" s="20">
        <v>0</v>
      </c>
      <c r="U96" s="21">
        <v>25</v>
      </c>
      <c r="V96" s="20">
        <v>3.5900000000000001E-2</v>
      </c>
      <c r="W96" s="20">
        <v>0.9637</v>
      </c>
      <c r="X96" s="20">
        <v>0.99960000000000004</v>
      </c>
      <c r="Y96" s="20">
        <v>0.99960000000000004</v>
      </c>
      <c r="Z96" s="21">
        <v>69</v>
      </c>
      <c r="AA96" s="21">
        <v>0</v>
      </c>
      <c r="AB96" s="21">
        <v>69</v>
      </c>
      <c r="AC96" s="21">
        <v>0</v>
      </c>
      <c r="AD96" s="21">
        <v>3</v>
      </c>
      <c r="AE96" s="21">
        <v>3</v>
      </c>
    </row>
    <row r="97" spans="1:31">
      <c r="A97" s="16">
        <v>89</v>
      </c>
      <c r="B97" s="17" t="s">
        <v>127</v>
      </c>
      <c r="C97" s="17">
        <v>1</v>
      </c>
      <c r="D97" s="17" t="s">
        <v>72</v>
      </c>
      <c r="E97" s="11"/>
      <c r="F97" s="17" t="s">
        <v>128</v>
      </c>
      <c r="G97" s="17" t="s">
        <v>130</v>
      </c>
      <c r="H97" s="18">
        <v>39902</v>
      </c>
      <c r="I97" s="19">
        <v>1</v>
      </c>
      <c r="J97" s="20">
        <v>1691.16243014</v>
      </c>
      <c r="K97" s="20">
        <v>1017.8278875</v>
      </c>
      <c r="L97" s="21">
        <v>100</v>
      </c>
      <c r="M97" s="21">
        <v>798</v>
      </c>
      <c r="N97" s="20">
        <v>32.458109999999998</v>
      </c>
      <c r="O97" s="21">
        <v>2110</v>
      </c>
      <c r="P97" s="20">
        <v>538.39604213999996</v>
      </c>
      <c r="Q97" s="20">
        <v>1152.766388</v>
      </c>
      <c r="R97" s="20">
        <v>1691.16243014</v>
      </c>
      <c r="S97" s="20">
        <v>1170.99388806</v>
      </c>
      <c r="T97" s="20">
        <v>520.16854207999995</v>
      </c>
      <c r="U97" s="21">
        <v>798</v>
      </c>
      <c r="V97" s="20">
        <v>12.941509999999999</v>
      </c>
      <c r="W97" s="20">
        <v>27.411280000000001</v>
      </c>
      <c r="X97" s="20">
        <v>40.352789999999999</v>
      </c>
      <c r="Y97" s="20">
        <v>32.36844</v>
      </c>
      <c r="Z97" s="21">
        <v>2110</v>
      </c>
      <c r="AA97" s="21">
        <v>0</v>
      </c>
      <c r="AB97" s="21">
        <v>2110</v>
      </c>
      <c r="AC97" s="21">
        <v>47</v>
      </c>
      <c r="AD97" s="21">
        <v>95</v>
      </c>
      <c r="AE97" s="21">
        <v>58</v>
      </c>
    </row>
    <row r="98" spans="1:31">
      <c r="A98" s="16">
        <v>90</v>
      </c>
      <c r="B98" s="17" t="s">
        <v>127</v>
      </c>
      <c r="C98" s="17">
        <v>1</v>
      </c>
      <c r="D98" s="17" t="s">
        <v>72</v>
      </c>
      <c r="E98" s="11"/>
      <c r="F98" s="17" t="s">
        <v>128</v>
      </c>
      <c r="G98" s="17" t="s">
        <v>131</v>
      </c>
      <c r="H98" s="18">
        <v>40512</v>
      </c>
      <c r="I98" s="19">
        <v>1</v>
      </c>
      <c r="J98" s="20">
        <v>716.86957185000006</v>
      </c>
      <c r="K98" s="20">
        <v>593.59823616000006</v>
      </c>
      <c r="L98" s="21">
        <v>88</v>
      </c>
      <c r="M98" s="21">
        <v>561</v>
      </c>
      <c r="N98" s="20">
        <v>22.76416</v>
      </c>
      <c r="O98" s="21">
        <v>1342</v>
      </c>
      <c r="P98" s="20">
        <v>282.72998217000003</v>
      </c>
      <c r="Q98" s="20">
        <v>434.13958967999997</v>
      </c>
      <c r="R98" s="20">
        <v>716.86957185000006</v>
      </c>
      <c r="S98" s="20">
        <v>682.9248</v>
      </c>
      <c r="T98" s="20">
        <v>33.944771850000002</v>
      </c>
      <c r="U98" s="21">
        <v>562</v>
      </c>
      <c r="V98" s="20">
        <v>9.4230900000000002</v>
      </c>
      <c r="W98" s="20">
        <v>14.46261</v>
      </c>
      <c r="X98" s="20">
        <v>23.8857</v>
      </c>
      <c r="Y98" s="20">
        <v>22.76416</v>
      </c>
      <c r="Z98" s="21">
        <v>1342</v>
      </c>
      <c r="AA98" s="21">
        <v>0</v>
      </c>
      <c r="AB98" s="21">
        <v>1342</v>
      </c>
      <c r="AC98" s="21">
        <v>72</v>
      </c>
      <c r="AD98" s="21">
        <v>88</v>
      </c>
      <c r="AE98" s="21">
        <v>3</v>
      </c>
    </row>
    <row r="99" spans="1:31">
      <c r="A99" s="16">
        <v>91</v>
      </c>
      <c r="B99" s="17" t="s">
        <v>127</v>
      </c>
      <c r="C99" s="17">
        <v>1</v>
      </c>
      <c r="D99" s="17" t="s">
        <v>72</v>
      </c>
      <c r="E99" s="11"/>
      <c r="F99" s="17" t="s">
        <v>128</v>
      </c>
      <c r="G99" s="17" t="s">
        <v>131</v>
      </c>
      <c r="H99" s="18">
        <v>40861</v>
      </c>
      <c r="I99" s="19">
        <v>1</v>
      </c>
      <c r="J99" s="20">
        <v>686.03829398000005</v>
      </c>
      <c r="K99" s="20">
        <v>301.24249614000001</v>
      </c>
      <c r="L99" s="21">
        <v>43</v>
      </c>
      <c r="M99" s="21">
        <v>465</v>
      </c>
      <c r="N99" s="20">
        <v>21.204350000000002</v>
      </c>
      <c r="O99" s="21">
        <v>1306</v>
      </c>
      <c r="P99" s="20">
        <v>195.65357549000001</v>
      </c>
      <c r="Q99" s="20">
        <v>487.56072846000001</v>
      </c>
      <c r="R99" s="20">
        <v>683.21430395000004</v>
      </c>
      <c r="S99" s="20">
        <v>602.48499226000001</v>
      </c>
      <c r="T99" s="20">
        <v>80.729311690000003</v>
      </c>
      <c r="U99" s="21">
        <v>465</v>
      </c>
      <c r="V99" s="20">
        <v>6.7291699999999999</v>
      </c>
      <c r="W99" s="20">
        <v>17.380389999999998</v>
      </c>
      <c r="X99" s="20">
        <v>24.109559999999998</v>
      </c>
      <c r="Y99" s="20">
        <v>21.204350000000002</v>
      </c>
      <c r="Z99" s="21">
        <v>1276</v>
      </c>
      <c r="AA99" s="21">
        <v>30</v>
      </c>
      <c r="AB99" s="21">
        <v>1306</v>
      </c>
      <c r="AC99" s="21">
        <v>0</v>
      </c>
      <c r="AD99" s="21">
        <v>65</v>
      </c>
      <c r="AE99" s="21">
        <v>6</v>
      </c>
    </row>
    <row r="100" spans="1:31">
      <c r="A100" s="16">
        <v>92</v>
      </c>
      <c r="B100" s="17" t="s">
        <v>127</v>
      </c>
      <c r="C100" s="17">
        <v>1</v>
      </c>
      <c r="D100" s="17" t="s">
        <v>72</v>
      </c>
      <c r="E100" s="11"/>
      <c r="F100" s="17" t="s">
        <v>128</v>
      </c>
      <c r="G100" s="17" t="s">
        <v>131</v>
      </c>
      <c r="H100" s="18">
        <v>40904</v>
      </c>
      <c r="I100" s="19">
        <v>1</v>
      </c>
      <c r="J100" s="20">
        <v>1078.7398399900001</v>
      </c>
      <c r="K100" s="20">
        <v>511.56596604999999</v>
      </c>
      <c r="L100" s="21">
        <v>43</v>
      </c>
      <c r="M100" s="21">
        <v>816</v>
      </c>
      <c r="N100" s="20">
        <v>34.290900000000001</v>
      </c>
      <c r="O100" s="21">
        <v>2011</v>
      </c>
      <c r="P100" s="20">
        <v>382.70610771000003</v>
      </c>
      <c r="Q100" s="20">
        <v>657.99839227999996</v>
      </c>
      <c r="R100" s="20">
        <v>1040.7044999899999</v>
      </c>
      <c r="S100" s="20">
        <v>992.15403680999998</v>
      </c>
      <c r="T100" s="20">
        <v>48.550463180000001</v>
      </c>
      <c r="U100" s="21">
        <v>795</v>
      </c>
      <c r="V100" s="20">
        <v>12.912229999999999</v>
      </c>
      <c r="W100" s="20">
        <v>22.333079999999999</v>
      </c>
      <c r="X100" s="20">
        <v>35.245310000000003</v>
      </c>
      <c r="Y100" s="20">
        <v>33.617530000000002</v>
      </c>
      <c r="Z100" s="21">
        <v>2006</v>
      </c>
      <c r="AA100" s="21">
        <v>6</v>
      </c>
      <c r="AB100" s="21">
        <v>2012</v>
      </c>
      <c r="AC100" s="21">
        <v>0</v>
      </c>
      <c r="AD100" s="21">
        <v>26</v>
      </c>
      <c r="AE100" s="21">
        <v>0</v>
      </c>
    </row>
    <row r="101" spans="1:31">
      <c r="A101" s="16">
        <v>93</v>
      </c>
      <c r="B101" s="17" t="s">
        <v>127</v>
      </c>
      <c r="C101" s="17">
        <v>1</v>
      </c>
      <c r="D101" s="17" t="s">
        <v>72</v>
      </c>
      <c r="E101" s="11"/>
      <c r="F101" s="17" t="s">
        <v>128</v>
      </c>
      <c r="G101" s="17" t="s">
        <v>131</v>
      </c>
      <c r="H101" s="18">
        <v>40997</v>
      </c>
      <c r="I101" s="19">
        <v>1</v>
      </c>
      <c r="J101" s="20">
        <v>867.844022</v>
      </c>
      <c r="K101" s="20">
        <v>370.96267599999999</v>
      </c>
      <c r="L101" s="21">
        <v>73</v>
      </c>
      <c r="M101" s="21">
        <v>556</v>
      </c>
      <c r="N101" s="20">
        <v>23.041160000000001</v>
      </c>
      <c r="O101" s="21">
        <v>1487</v>
      </c>
      <c r="P101" s="20">
        <v>294.25618437999998</v>
      </c>
      <c r="Q101" s="20">
        <v>348.24161162000001</v>
      </c>
      <c r="R101" s="20">
        <v>642.49779599999999</v>
      </c>
      <c r="S101" s="20">
        <v>596.89977199999998</v>
      </c>
      <c r="T101" s="20">
        <v>45.598024000000002</v>
      </c>
      <c r="U101" s="21">
        <v>423</v>
      </c>
      <c r="V101" s="20">
        <v>9.0970099999999992</v>
      </c>
      <c r="W101" s="20">
        <v>10.82818</v>
      </c>
      <c r="X101" s="20">
        <v>19.925190000000001</v>
      </c>
      <c r="Y101" s="20">
        <v>18.53726</v>
      </c>
      <c r="Z101" s="21">
        <v>1212</v>
      </c>
      <c r="AA101" s="21">
        <v>271</v>
      </c>
      <c r="AB101" s="21">
        <v>1483</v>
      </c>
      <c r="AC101" s="21">
        <v>11</v>
      </c>
      <c r="AD101" s="21">
        <v>45</v>
      </c>
      <c r="AE101" s="21">
        <v>0</v>
      </c>
    </row>
    <row r="102" spans="1:31">
      <c r="A102" s="16">
        <v>94</v>
      </c>
      <c r="B102" s="17" t="s">
        <v>127</v>
      </c>
      <c r="C102" s="17">
        <v>1</v>
      </c>
      <c r="D102" s="17" t="s">
        <v>72</v>
      </c>
      <c r="E102" s="11"/>
      <c r="F102" s="17" t="s">
        <v>128</v>
      </c>
      <c r="G102" s="17" t="s">
        <v>131</v>
      </c>
      <c r="H102" s="18">
        <v>41484</v>
      </c>
      <c r="I102" s="19">
        <v>1</v>
      </c>
      <c r="J102" s="20">
        <v>738.28996500000005</v>
      </c>
      <c r="K102" s="20">
        <v>194.64595815999999</v>
      </c>
      <c r="L102" s="21">
        <v>55</v>
      </c>
      <c r="M102" s="21">
        <v>593</v>
      </c>
      <c r="N102" s="20">
        <v>19.610499999999998</v>
      </c>
      <c r="O102" s="21">
        <v>1241</v>
      </c>
      <c r="P102" s="20">
        <v>21.333320650000001</v>
      </c>
      <c r="Q102" s="20">
        <v>13.702984000000001</v>
      </c>
      <c r="R102" s="20">
        <v>35.036304649999998</v>
      </c>
      <c r="S102" s="20">
        <v>29.19633</v>
      </c>
      <c r="T102" s="20">
        <v>5.8399746500000003</v>
      </c>
      <c r="U102" s="21">
        <v>29</v>
      </c>
      <c r="V102" s="20">
        <v>0.76849999999999996</v>
      </c>
      <c r="W102" s="20">
        <v>0.54600000000000004</v>
      </c>
      <c r="X102" s="20">
        <v>1.3145</v>
      </c>
      <c r="Y102" s="20">
        <v>1.0857000000000001</v>
      </c>
      <c r="Z102" s="21">
        <v>91</v>
      </c>
      <c r="AA102" s="21">
        <v>0</v>
      </c>
      <c r="AB102" s="21">
        <v>91</v>
      </c>
      <c r="AC102" s="21">
        <v>0</v>
      </c>
      <c r="AD102" s="21">
        <v>8</v>
      </c>
      <c r="AE102" s="21">
        <v>0</v>
      </c>
    </row>
    <row r="103" spans="1:31">
      <c r="A103" s="16">
        <v>95</v>
      </c>
      <c r="B103" s="17" t="s">
        <v>127</v>
      </c>
      <c r="C103" s="17">
        <v>1</v>
      </c>
      <c r="D103" s="17" t="s">
        <v>72</v>
      </c>
      <c r="E103" s="11"/>
      <c r="F103" s="17" t="s">
        <v>128</v>
      </c>
      <c r="G103" s="17" t="s">
        <v>129</v>
      </c>
      <c r="H103" s="18">
        <v>41484</v>
      </c>
      <c r="I103" s="19">
        <v>1</v>
      </c>
      <c r="J103" s="20">
        <v>627.74738300000001</v>
      </c>
      <c r="K103" s="20">
        <v>169.25339764</v>
      </c>
      <c r="L103" s="21">
        <v>46</v>
      </c>
      <c r="M103" s="21">
        <v>408</v>
      </c>
      <c r="N103" s="20">
        <v>17.052209999999999</v>
      </c>
      <c r="O103" s="21">
        <v>1023</v>
      </c>
      <c r="P103" s="20">
        <v>16.531880000000001</v>
      </c>
      <c r="Q103" s="20">
        <v>8.7019000000000002</v>
      </c>
      <c r="R103" s="20">
        <v>25.233779999999999</v>
      </c>
      <c r="S103" s="20">
        <v>25.233779999999999</v>
      </c>
      <c r="T103" s="20">
        <v>0</v>
      </c>
      <c r="U103" s="21">
        <v>11</v>
      </c>
      <c r="V103" s="20">
        <v>0.4778</v>
      </c>
      <c r="W103" s="20">
        <v>0.2515</v>
      </c>
      <c r="X103" s="20">
        <v>0.72929999999999995</v>
      </c>
      <c r="Y103" s="20">
        <v>0.72929999999999995</v>
      </c>
      <c r="Z103" s="21">
        <v>44</v>
      </c>
      <c r="AA103" s="21">
        <v>0</v>
      </c>
      <c r="AB103" s="21">
        <v>44</v>
      </c>
      <c r="AC103" s="21">
        <v>0</v>
      </c>
      <c r="AD103" s="21">
        <v>0</v>
      </c>
      <c r="AE103" s="21">
        <v>0</v>
      </c>
    </row>
    <row r="104" spans="1:31">
      <c r="A104" s="16">
        <v>96</v>
      </c>
      <c r="B104" s="17" t="s">
        <v>127</v>
      </c>
      <c r="C104" s="17">
        <v>1</v>
      </c>
      <c r="D104" s="17" t="s">
        <v>29</v>
      </c>
      <c r="E104" s="11"/>
      <c r="F104" s="17" t="s">
        <v>128</v>
      </c>
      <c r="G104" s="17" t="s">
        <v>129</v>
      </c>
      <c r="H104" s="18">
        <v>39562</v>
      </c>
      <c r="I104" s="19">
        <v>1</v>
      </c>
      <c r="J104" s="20">
        <v>64.821479999999994</v>
      </c>
      <c r="K104" s="20">
        <v>47.954875000000001</v>
      </c>
      <c r="L104" s="21">
        <v>15</v>
      </c>
      <c r="M104" s="21">
        <v>96</v>
      </c>
      <c r="N104" s="20">
        <v>3.2212000000000001</v>
      </c>
      <c r="O104" s="21">
        <v>187</v>
      </c>
      <c r="P104" s="20">
        <v>21.530905000000001</v>
      </c>
      <c r="Q104" s="20">
        <v>43.290573999999999</v>
      </c>
      <c r="R104" s="20">
        <v>64.821478999999997</v>
      </c>
      <c r="S104" s="20">
        <v>64.821478999999997</v>
      </c>
      <c r="T104" s="20">
        <v>0</v>
      </c>
      <c r="U104" s="21">
        <v>104</v>
      </c>
      <c r="V104" s="20">
        <v>0.77010000000000001</v>
      </c>
      <c r="W104" s="20">
        <v>2.4510999999999998</v>
      </c>
      <c r="X104" s="20">
        <v>3.2212000000000001</v>
      </c>
      <c r="Y104" s="20">
        <v>3.2212000000000001</v>
      </c>
      <c r="Z104" s="21">
        <v>187</v>
      </c>
      <c r="AA104" s="21">
        <v>0</v>
      </c>
      <c r="AB104" s="21">
        <v>187</v>
      </c>
      <c r="AC104" s="21">
        <v>0</v>
      </c>
      <c r="AD104" s="21">
        <v>15</v>
      </c>
      <c r="AE104" s="21">
        <v>15</v>
      </c>
    </row>
    <row r="105" spans="1:31">
      <c r="A105" s="16">
        <v>97</v>
      </c>
      <c r="B105" s="17" t="s">
        <v>127</v>
      </c>
      <c r="C105" s="17">
        <v>1</v>
      </c>
      <c r="D105" s="17" t="s">
        <v>29</v>
      </c>
      <c r="E105" s="11"/>
      <c r="F105" s="17" t="s">
        <v>128</v>
      </c>
      <c r="G105" s="17" t="s">
        <v>130</v>
      </c>
      <c r="H105" s="18">
        <v>39806</v>
      </c>
      <c r="I105" s="19">
        <v>1</v>
      </c>
      <c r="J105" s="20">
        <v>379.12274891999999</v>
      </c>
      <c r="K105" s="20">
        <v>280.47492019999999</v>
      </c>
      <c r="L105" s="21">
        <v>50</v>
      </c>
      <c r="M105" s="21">
        <v>377</v>
      </c>
      <c r="N105" s="20">
        <v>15.478999999999999</v>
      </c>
      <c r="O105" s="21">
        <v>940</v>
      </c>
      <c r="P105" s="20">
        <v>182.30332901</v>
      </c>
      <c r="Q105" s="20">
        <v>196.81941990999999</v>
      </c>
      <c r="R105" s="20">
        <v>379.12274891999999</v>
      </c>
      <c r="S105" s="20">
        <v>379.12274891999999</v>
      </c>
      <c r="T105" s="20">
        <v>0</v>
      </c>
      <c r="U105" s="21">
        <v>377</v>
      </c>
      <c r="V105" s="20">
        <v>7.4170499999999997</v>
      </c>
      <c r="W105" s="20">
        <v>8.0619499999999995</v>
      </c>
      <c r="X105" s="20">
        <v>15.478999999999999</v>
      </c>
      <c r="Y105" s="20">
        <v>15.478999999999999</v>
      </c>
      <c r="Z105" s="21">
        <v>940</v>
      </c>
      <c r="AA105" s="21">
        <v>0</v>
      </c>
      <c r="AB105" s="21">
        <v>940</v>
      </c>
      <c r="AC105" s="21">
        <v>0</v>
      </c>
      <c r="AD105" s="21">
        <v>50</v>
      </c>
      <c r="AE105" s="21">
        <v>50</v>
      </c>
    </row>
    <row r="106" spans="1:31">
      <c r="A106" s="16">
        <v>98</v>
      </c>
      <c r="B106" s="17" t="s">
        <v>127</v>
      </c>
      <c r="C106" s="17">
        <v>1</v>
      </c>
      <c r="D106" s="17" t="s">
        <v>29</v>
      </c>
      <c r="E106" s="11"/>
      <c r="F106" s="17" t="s">
        <v>128</v>
      </c>
      <c r="G106" s="17" t="s">
        <v>130</v>
      </c>
      <c r="H106" s="18">
        <v>39911</v>
      </c>
      <c r="I106" s="19">
        <v>1</v>
      </c>
      <c r="J106" s="20">
        <v>27.663101919999999</v>
      </c>
      <c r="K106" s="20">
        <v>25.84287277</v>
      </c>
      <c r="L106" s="21">
        <v>7</v>
      </c>
      <c r="M106" s="21">
        <v>26</v>
      </c>
      <c r="N106" s="20">
        <v>1.1614</v>
      </c>
      <c r="O106" s="21">
        <v>74</v>
      </c>
      <c r="P106" s="20">
        <v>14.39843733</v>
      </c>
      <c r="Q106" s="20">
        <v>13.264664590000001</v>
      </c>
      <c r="R106" s="20">
        <v>27.663101919999999</v>
      </c>
      <c r="S106" s="20">
        <v>27.663101919999999</v>
      </c>
      <c r="T106" s="20">
        <v>0</v>
      </c>
      <c r="U106" s="21">
        <v>26</v>
      </c>
      <c r="V106" s="20">
        <v>0.60450000000000004</v>
      </c>
      <c r="W106" s="20">
        <v>0.55689999999999995</v>
      </c>
      <c r="X106" s="20">
        <v>1.1614</v>
      </c>
      <c r="Y106" s="20">
        <v>1.1614</v>
      </c>
      <c r="Z106" s="21">
        <v>74</v>
      </c>
      <c r="AA106" s="21">
        <v>0</v>
      </c>
      <c r="AB106" s="21">
        <v>74</v>
      </c>
      <c r="AC106" s="21">
        <v>0</v>
      </c>
      <c r="AD106" s="21">
        <v>7</v>
      </c>
      <c r="AE106" s="21">
        <v>3</v>
      </c>
    </row>
    <row r="107" spans="1:31">
      <c r="A107" s="16">
        <v>99</v>
      </c>
      <c r="B107" s="17" t="s">
        <v>127</v>
      </c>
      <c r="C107" s="17">
        <v>1</v>
      </c>
      <c r="D107" s="17" t="s">
        <v>29</v>
      </c>
      <c r="E107" s="11"/>
      <c r="F107" s="17" t="s">
        <v>128</v>
      </c>
      <c r="G107" s="17" t="s">
        <v>129</v>
      </c>
      <c r="H107" s="18">
        <v>40080</v>
      </c>
      <c r="I107" s="19">
        <v>1</v>
      </c>
      <c r="J107" s="20">
        <v>22.500691</v>
      </c>
      <c r="K107" s="20">
        <v>21.037478</v>
      </c>
      <c r="L107" s="21">
        <v>6</v>
      </c>
      <c r="M107" s="21">
        <v>22</v>
      </c>
      <c r="N107" s="20">
        <v>0.83830000000000005</v>
      </c>
      <c r="O107" s="21">
        <v>61</v>
      </c>
      <c r="P107" s="20">
        <v>0.89526130000000004</v>
      </c>
      <c r="Q107" s="20">
        <v>21.605429699999998</v>
      </c>
      <c r="R107" s="20">
        <v>22.500691</v>
      </c>
      <c r="S107" s="20">
        <v>22.500691</v>
      </c>
      <c r="T107" s="20">
        <v>0</v>
      </c>
      <c r="U107" s="21">
        <v>22</v>
      </c>
      <c r="V107" s="20">
        <v>3.1600000000000003E-2</v>
      </c>
      <c r="W107" s="20">
        <v>0.80669999999999997</v>
      </c>
      <c r="X107" s="20">
        <v>0.83830000000000005</v>
      </c>
      <c r="Y107" s="20">
        <v>0.83830000000000005</v>
      </c>
      <c r="Z107" s="21">
        <v>61</v>
      </c>
      <c r="AA107" s="21">
        <v>0</v>
      </c>
      <c r="AB107" s="21">
        <v>61</v>
      </c>
      <c r="AC107" s="21">
        <v>0</v>
      </c>
      <c r="AD107" s="21">
        <v>6</v>
      </c>
      <c r="AE107" s="21">
        <v>6</v>
      </c>
    </row>
    <row r="108" spans="1:31">
      <c r="A108" s="16">
        <v>100</v>
      </c>
      <c r="B108" s="17" t="s">
        <v>127</v>
      </c>
      <c r="C108" s="17">
        <v>1</v>
      </c>
      <c r="D108" s="17" t="s">
        <v>29</v>
      </c>
      <c r="E108" s="11"/>
      <c r="F108" s="17" t="s">
        <v>128</v>
      </c>
      <c r="G108" s="17" t="s">
        <v>129</v>
      </c>
      <c r="H108" s="18">
        <v>40282</v>
      </c>
      <c r="I108" s="19">
        <v>1</v>
      </c>
      <c r="J108" s="20">
        <v>13.497434999999999</v>
      </c>
      <c r="K108" s="20">
        <v>12.617842</v>
      </c>
      <c r="L108" s="21">
        <v>4</v>
      </c>
      <c r="M108" s="21">
        <v>16</v>
      </c>
      <c r="N108" s="20">
        <v>0.55889999999999995</v>
      </c>
      <c r="O108" s="21">
        <v>35</v>
      </c>
      <c r="P108" s="20">
        <v>4.4919000000000002</v>
      </c>
      <c r="Q108" s="20">
        <v>9.0055350000000001</v>
      </c>
      <c r="R108" s="20">
        <v>13.497434999999999</v>
      </c>
      <c r="S108" s="20">
        <v>13.497434999999999</v>
      </c>
      <c r="T108" s="20">
        <v>0</v>
      </c>
      <c r="U108" s="21">
        <v>16</v>
      </c>
      <c r="V108" s="20">
        <v>0.186</v>
      </c>
      <c r="W108" s="20">
        <v>0.37290000000000001</v>
      </c>
      <c r="X108" s="20">
        <v>0.55889999999999995</v>
      </c>
      <c r="Y108" s="20">
        <v>0.55889999999999995</v>
      </c>
      <c r="Z108" s="21">
        <v>35</v>
      </c>
      <c r="AA108" s="21">
        <v>0</v>
      </c>
      <c r="AB108" s="21">
        <v>35</v>
      </c>
      <c r="AC108" s="21">
        <v>0</v>
      </c>
      <c r="AD108" s="21">
        <v>4</v>
      </c>
      <c r="AE108" s="21">
        <v>4</v>
      </c>
    </row>
    <row r="109" spans="1:31">
      <c r="A109" s="16">
        <v>101</v>
      </c>
      <c r="B109" s="17" t="s">
        <v>127</v>
      </c>
      <c r="C109" s="17">
        <v>1</v>
      </c>
      <c r="D109" s="17" t="s">
        <v>29</v>
      </c>
      <c r="E109" s="11"/>
      <c r="F109" s="17" t="s">
        <v>128</v>
      </c>
      <c r="G109" s="17" t="s">
        <v>129</v>
      </c>
      <c r="H109" s="18">
        <v>40399</v>
      </c>
      <c r="I109" s="19">
        <v>1</v>
      </c>
      <c r="J109" s="20">
        <v>16.859839000000001</v>
      </c>
      <c r="K109" s="20">
        <v>15.763947999999999</v>
      </c>
      <c r="L109" s="21">
        <v>2</v>
      </c>
      <c r="M109" s="21">
        <v>13</v>
      </c>
      <c r="N109" s="20">
        <v>0.69813000000000003</v>
      </c>
      <c r="O109" s="21">
        <v>30</v>
      </c>
      <c r="P109" s="20">
        <v>10.26375</v>
      </c>
      <c r="Q109" s="20">
        <v>6.5960890000000001</v>
      </c>
      <c r="R109" s="20">
        <v>16.859839000000001</v>
      </c>
      <c r="S109" s="20">
        <v>16.859839000000001</v>
      </c>
      <c r="T109" s="20">
        <v>0</v>
      </c>
      <c r="U109" s="21">
        <v>13</v>
      </c>
      <c r="V109" s="20">
        <v>0.42499999999999999</v>
      </c>
      <c r="W109" s="20">
        <v>0.27312999999999998</v>
      </c>
      <c r="X109" s="20">
        <v>0.69813000000000003</v>
      </c>
      <c r="Y109" s="20">
        <v>0.69813000000000003</v>
      </c>
      <c r="Z109" s="21">
        <v>30</v>
      </c>
      <c r="AA109" s="21">
        <v>0</v>
      </c>
      <c r="AB109" s="21">
        <v>30</v>
      </c>
      <c r="AC109" s="21">
        <v>0</v>
      </c>
      <c r="AD109" s="21">
        <v>2</v>
      </c>
      <c r="AE109" s="21">
        <v>2</v>
      </c>
    </row>
    <row r="110" spans="1:31">
      <c r="A110" s="16">
        <v>102</v>
      </c>
      <c r="B110" s="17" t="s">
        <v>127</v>
      </c>
      <c r="C110" s="17">
        <v>1</v>
      </c>
      <c r="D110" s="17" t="s">
        <v>29</v>
      </c>
      <c r="E110" s="11"/>
      <c r="F110" s="17" t="s">
        <v>128</v>
      </c>
      <c r="G110" s="17" t="s">
        <v>129</v>
      </c>
      <c r="H110" s="18">
        <v>40704</v>
      </c>
      <c r="I110" s="19">
        <v>1</v>
      </c>
      <c r="J110" s="20">
        <v>289.26507750000002</v>
      </c>
      <c r="K110" s="20">
        <v>157.70060899999999</v>
      </c>
      <c r="L110" s="21">
        <v>35</v>
      </c>
      <c r="M110" s="21">
        <v>259</v>
      </c>
      <c r="N110" s="20">
        <v>8.4467999999999996</v>
      </c>
      <c r="O110" s="21">
        <v>691</v>
      </c>
      <c r="P110" s="20">
        <v>86.224193999999997</v>
      </c>
      <c r="Q110" s="20">
        <v>203.04088350000001</v>
      </c>
      <c r="R110" s="20">
        <v>289.26507750000002</v>
      </c>
      <c r="S110" s="20">
        <v>203.99021999999999</v>
      </c>
      <c r="T110" s="20">
        <v>85.274857499999996</v>
      </c>
      <c r="U110" s="21">
        <v>259</v>
      </c>
      <c r="V110" s="20">
        <v>3.57036</v>
      </c>
      <c r="W110" s="20">
        <v>8.4074899999999992</v>
      </c>
      <c r="X110" s="20">
        <v>11.97785</v>
      </c>
      <c r="Y110" s="20">
        <v>8.4467999999999996</v>
      </c>
      <c r="Z110" s="21">
        <v>691</v>
      </c>
      <c r="AA110" s="21">
        <v>0</v>
      </c>
      <c r="AB110" s="21">
        <v>691</v>
      </c>
      <c r="AC110" s="21">
        <v>0</v>
      </c>
      <c r="AD110" s="21">
        <v>29</v>
      </c>
      <c r="AE110" s="21">
        <v>18</v>
      </c>
    </row>
    <row r="111" spans="1:31">
      <c r="A111" s="16">
        <v>103</v>
      </c>
      <c r="B111" s="17" t="s">
        <v>127</v>
      </c>
      <c r="C111" s="17">
        <v>1</v>
      </c>
      <c r="D111" s="17" t="s">
        <v>29</v>
      </c>
      <c r="E111" s="11"/>
      <c r="F111" s="17" t="s">
        <v>128</v>
      </c>
      <c r="G111" s="17" t="s">
        <v>129</v>
      </c>
      <c r="H111" s="18">
        <v>40991</v>
      </c>
      <c r="I111" s="19">
        <v>1</v>
      </c>
      <c r="J111" s="20">
        <v>108.78114600000001</v>
      </c>
      <c r="K111" s="20">
        <v>77.986500000000007</v>
      </c>
      <c r="L111" s="21">
        <v>12</v>
      </c>
      <c r="M111" s="21">
        <v>108</v>
      </c>
      <c r="N111" s="20">
        <v>3.9807800000000002</v>
      </c>
      <c r="O111" s="21">
        <v>304</v>
      </c>
      <c r="P111" s="20">
        <v>58.965341000000002</v>
      </c>
      <c r="Q111" s="20">
        <v>121.12724900000001</v>
      </c>
      <c r="R111" s="20">
        <v>180.09259</v>
      </c>
      <c r="S111" s="20">
        <v>100.713734</v>
      </c>
      <c r="T111" s="20">
        <v>79.378855999999999</v>
      </c>
      <c r="U111" s="21">
        <v>109</v>
      </c>
      <c r="V111" s="20">
        <v>1.9047499999999999</v>
      </c>
      <c r="W111" s="20">
        <v>3.89025</v>
      </c>
      <c r="X111" s="20">
        <v>5.7949999999999999</v>
      </c>
      <c r="Y111" s="20">
        <v>3.9807800000000002</v>
      </c>
      <c r="Z111" s="21">
        <v>305</v>
      </c>
      <c r="AA111" s="21">
        <v>0</v>
      </c>
      <c r="AB111" s="21">
        <v>305</v>
      </c>
      <c r="AC111" s="21">
        <v>0</v>
      </c>
      <c r="AD111" s="21">
        <v>13</v>
      </c>
      <c r="AE111" s="21">
        <v>0</v>
      </c>
    </row>
    <row r="112" spans="1:31">
      <c r="A112" s="16">
        <v>104</v>
      </c>
      <c r="B112" s="17" t="s">
        <v>127</v>
      </c>
      <c r="C112" s="17">
        <v>1</v>
      </c>
      <c r="D112" s="17" t="s">
        <v>29</v>
      </c>
      <c r="E112" s="11"/>
      <c r="F112" s="17" t="s">
        <v>128</v>
      </c>
      <c r="G112" s="17" t="s">
        <v>129</v>
      </c>
      <c r="H112" s="18">
        <v>41073</v>
      </c>
      <c r="I112" s="19">
        <v>1</v>
      </c>
      <c r="J112" s="20">
        <v>29.693345000000001</v>
      </c>
      <c r="K112" s="20">
        <v>14.122916999999999</v>
      </c>
      <c r="L112" s="21">
        <v>3</v>
      </c>
      <c r="M112" s="21">
        <v>25</v>
      </c>
      <c r="N112" s="20">
        <v>0.7218</v>
      </c>
      <c r="O112" s="21">
        <v>50</v>
      </c>
      <c r="P112" s="20">
        <v>21.220935999999998</v>
      </c>
      <c r="Q112" s="20">
        <v>16.811619</v>
      </c>
      <c r="R112" s="20">
        <v>38.032555000000002</v>
      </c>
      <c r="S112" s="20">
        <v>18.26154</v>
      </c>
      <c r="T112" s="20">
        <v>19.771014999999998</v>
      </c>
      <c r="U112" s="21">
        <v>25</v>
      </c>
      <c r="V112" s="20">
        <v>0.66439999999999999</v>
      </c>
      <c r="W112" s="20">
        <v>0.52634999999999998</v>
      </c>
      <c r="X112" s="20">
        <v>1.19075</v>
      </c>
      <c r="Y112" s="20">
        <v>0.7218</v>
      </c>
      <c r="Z112" s="21">
        <v>50</v>
      </c>
      <c r="AA112" s="21">
        <v>0</v>
      </c>
      <c r="AB112" s="21">
        <v>50</v>
      </c>
      <c r="AC112" s="21">
        <v>0</v>
      </c>
      <c r="AD112" s="21">
        <v>3</v>
      </c>
      <c r="AE112" s="21">
        <v>0</v>
      </c>
    </row>
    <row r="113" spans="1:31">
      <c r="A113" s="16">
        <v>105</v>
      </c>
      <c r="B113" s="17" t="s">
        <v>127</v>
      </c>
      <c r="C113" s="17">
        <v>1</v>
      </c>
      <c r="D113" s="17" t="s">
        <v>29</v>
      </c>
      <c r="E113" s="11"/>
      <c r="F113" s="17" t="s">
        <v>128</v>
      </c>
      <c r="G113" s="17" t="s">
        <v>129</v>
      </c>
      <c r="H113" s="18">
        <v>41435</v>
      </c>
      <c r="I113" s="19">
        <v>1</v>
      </c>
      <c r="J113" s="20">
        <v>351.11004200000002</v>
      </c>
      <c r="K113" s="20">
        <v>129.83789259</v>
      </c>
      <c r="L113" s="21">
        <v>45</v>
      </c>
      <c r="M113" s="21">
        <v>268</v>
      </c>
      <c r="N113" s="20">
        <v>10.06625</v>
      </c>
      <c r="O113" s="21">
        <v>649</v>
      </c>
      <c r="P113" s="20">
        <v>8.3007200000000001</v>
      </c>
      <c r="Q113" s="20">
        <v>5.4660799999999998</v>
      </c>
      <c r="R113" s="20">
        <v>13.7668</v>
      </c>
      <c r="S113" s="20">
        <v>13.7668</v>
      </c>
      <c r="T113" s="20">
        <v>0</v>
      </c>
      <c r="U113" s="21">
        <v>12</v>
      </c>
      <c r="V113" s="20">
        <v>0.32679999999999998</v>
      </c>
      <c r="W113" s="20">
        <v>0.2152</v>
      </c>
      <c r="X113" s="20">
        <v>0.54200000000000004</v>
      </c>
      <c r="Y113" s="20">
        <v>0.54200000000000004</v>
      </c>
      <c r="Z113" s="21">
        <v>31</v>
      </c>
      <c r="AA113" s="21">
        <v>0</v>
      </c>
      <c r="AB113" s="21">
        <v>31</v>
      </c>
      <c r="AC113" s="21">
        <v>0</v>
      </c>
      <c r="AD113" s="21">
        <v>2</v>
      </c>
      <c r="AE113" s="21">
        <v>1</v>
      </c>
    </row>
    <row r="114" spans="1:31">
      <c r="A114" s="16">
        <v>106</v>
      </c>
      <c r="B114" s="17" t="s">
        <v>127</v>
      </c>
      <c r="C114" s="17">
        <v>1</v>
      </c>
      <c r="D114" s="17" t="s">
        <v>45</v>
      </c>
      <c r="E114" s="11"/>
      <c r="F114" s="17" t="s">
        <v>128</v>
      </c>
      <c r="G114" s="17" t="s">
        <v>130</v>
      </c>
      <c r="H114" s="18">
        <v>39800</v>
      </c>
      <c r="I114" s="19">
        <v>1</v>
      </c>
      <c r="J114" s="20">
        <v>648.54601055000001</v>
      </c>
      <c r="K114" s="20">
        <v>405.55362527</v>
      </c>
      <c r="L114" s="21">
        <v>69</v>
      </c>
      <c r="M114" s="21">
        <v>558</v>
      </c>
      <c r="N114" s="20">
        <v>20.2319</v>
      </c>
      <c r="O114" s="21">
        <v>1320</v>
      </c>
      <c r="P114" s="20">
        <v>326.5802688</v>
      </c>
      <c r="Q114" s="20">
        <v>321.93977825000002</v>
      </c>
      <c r="R114" s="20">
        <v>648.52004705000002</v>
      </c>
      <c r="S114" s="20">
        <v>572.30486504999999</v>
      </c>
      <c r="T114" s="20">
        <v>76.215181999999999</v>
      </c>
      <c r="U114" s="21">
        <v>495</v>
      </c>
      <c r="V114" s="20">
        <v>7.0005199999999999</v>
      </c>
      <c r="W114" s="20">
        <v>12.81171</v>
      </c>
      <c r="X114" s="20">
        <v>19.81223</v>
      </c>
      <c r="Y114" s="20">
        <v>17.180820000000001</v>
      </c>
      <c r="Z114" s="21">
        <v>1306</v>
      </c>
      <c r="AA114" s="21">
        <v>14</v>
      </c>
      <c r="AB114" s="21">
        <v>1320</v>
      </c>
      <c r="AC114" s="21">
        <v>0</v>
      </c>
      <c r="AD114" s="21">
        <v>64</v>
      </c>
      <c r="AE114" s="21">
        <v>55</v>
      </c>
    </row>
    <row r="115" spans="1:31">
      <c r="A115" s="16">
        <v>107</v>
      </c>
      <c r="B115" s="17" t="s">
        <v>127</v>
      </c>
      <c r="C115" s="17">
        <v>1</v>
      </c>
      <c r="D115" s="17" t="s">
        <v>45</v>
      </c>
      <c r="E115" s="11"/>
      <c r="F115" s="17" t="s">
        <v>128</v>
      </c>
      <c r="G115" s="17" t="s">
        <v>129</v>
      </c>
      <c r="H115" s="18">
        <v>39931</v>
      </c>
      <c r="I115" s="19">
        <v>1</v>
      </c>
      <c r="J115" s="20">
        <v>625.93261800000005</v>
      </c>
      <c r="K115" s="20">
        <v>580.36472100000003</v>
      </c>
      <c r="L115" s="21">
        <v>127</v>
      </c>
      <c r="M115" s="21">
        <v>645</v>
      </c>
      <c r="N115" s="20">
        <v>22.816389999999998</v>
      </c>
      <c r="O115" s="21">
        <v>1273</v>
      </c>
      <c r="P115" s="20">
        <v>220.73145500000001</v>
      </c>
      <c r="Q115" s="20">
        <v>405.20116300000001</v>
      </c>
      <c r="R115" s="20">
        <v>625.93261800000005</v>
      </c>
      <c r="S115" s="20">
        <v>625.93261800000005</v>
      </c>
      <c r="T115" s="20">
        <v>0</v>
      </c>
      <c r="U115" s="21">
        <v>647</v>
      </c>
      <c r="V115" s="20">
        <v>8.0074799999999993</v>
      </c>
      <c r="W115" s="20">
        <v>14.808909999999999</v>
      </c>
      <c r="X115" s="20">
        <v>22.816389999999998</v>
      </c>
      <c r="Y115" s="20">
        <v>22.816389999999998</v>
      </c>
      <c r="Z115" s="21">
        <v>1273</v>
      </c>
      <c r="AA115" s="21">
        <v>0</v>
      </c>
      <c r="AB115" s="21">
        <v>1273</v>
      </c>
      <c r="AC115" s="21">
        <v>0</v>
      </c>
      <c r="AD115" s="21">
        <v>127</v>
      </c>
      <c r="AE115" s="21">
        <v>119</v>
      </c>
    </row>
    <row r="116" spans="1:31">
      <c r="A116" s="16">
        <v>108</v>
      </c>
      <c r="B116" s="17" t="s">
        <v>127</v>
      </c>
      <c r="C116" s="17">
        <v>1</v>
      </c>
      <c r="D116" s="17" t="s">
        <v>45</v>
      </c>
      <c r="E116" s="11"/>
      <c r="F116" s="17" t="s">
        <v>128</v>
      </c>
      <c r="G116" s="17" t="s">
        <v>131</v>
      </c>
      <c r="H116" s="18">
        <v>40388</v>
      </c>
      <c r="I116" s="19">
        <v>1</v>
      </c>
      <c r="J116" s="20">
        <v>253.45436699999999</v>
      </c>
      <c r="K116" s="20">
        <v>235.00288499999999</v>
      </c>
      <c r="L116" s="21">
        <v>39</v>
      </c>
      <c r="M116" s="21">
        <v>233</v>
      </c>
      <c r="N116" s="20">
        <v>8.9944400000000009</v>
      </c>
      <c r="O116" s="21">
        <v>508</v>
      </c>
      <c r="P116" s="20">
        <v>129.60111749999999</v>
      </c>
      <c r="Q116" s="20">
        <v>123.8532495</v>
      </c>
      <c r="R116" s="20">
        <v>253.45436699999999</v>
      </c>
      <c r="S116" s="20">
        <v>253.45436699999999</v>
      </c>
      <c r="T116" s="20">
        <v>0</v>
      </c>
      <c r="U116" s="21">
        <v>233</v>
      </c>
      <c r="V116" s="20">
        <v>4.5617400000000004</v>
      </c>
      <c r="W116" s="20">
        <v>4.4326999999999996</v>
      </c>
      <c r="X116" s="20">
        <v>8.9944400000000009</v>
      </c>
      <c r="Y116" s="20">
        <v>8.9944400000000009</v>
      </c>
      <c r="Z116" s="21">
        <v>507</v>
      </c>
      <c r="AA116" s="21">
        <v>1</v>
      </c>
      <c r="AB116" s="21">
        <v>508</v>
      </c>
      <c r="AC116" s="21">
        <v>0</v>
      </c>
      <c r="AD116" s="21">
        <v>38</v>
      </c>
      <c r="AE116" s="21">
        <v>35</v>
      </c>
    </row>
    <row r="117" spans="1:31">
      <c r="A117" s="16">
        <v>109</v>
      </c>
      <c r="B117" s="17" t="s">
        <v>127</v>
      </c>
      <c r="C117" s="17">
        <v>1</v>
      </c>
      <c r="D117" s="17" t="s">
        <v>45</v>
      </c>
      <c r="E117" s="11"/>
      <c r="F117" s="17" t="s">
        <v>128</v>
      </c>
      <c r="G117" s="17" t="s">
        <v>129</v>
      </c>
      <c r="H117" s="18">
        <v>40759</v>
      </c>
      <c r="I117" s="19">
        <v>1</v>
      </c>
      <c r="J117" s="20">
        <v>221.227563</v>
      </c>
      <c r="K117" s="20">
        <v>131.07221681999999</v>
      </c>
      <c r="L117" s="21">
        <v>20</v>
      </c>
      <c r="M117" s="21">
        <v>172</v>
      </c>
      <c r="N117" s="20">
        <v>6.0625</v>
      </c>
      <c r="O117" s="21">
        <v>433</v>
      </c>
      <c r="P117" s="20">
        <v>126.5977735</v>
      </c>
      <c r="Q117" s="20">
        <v>94.629789500000001</v>
      </c>
      <c r="R117" s="20">
        <v>221.227563</v>
      </c>
      <c r="S117" s="20">
        <v>175.84145000000001</v>
      </c>
      <c r="T117" s="20">
        <v>45.386113000000002</v>
      </c>
      <c r="U117" s="21">
        <v>172</v>
      </c>
      <c r="V117" s="20">
        <v>3.8744999999999998</v>
      </c>
      <c r="W117" s="20">
        <v>2.9424999999999999</v>
      </c>
      <c r="X117" s="20">
        <v>6.8170000000000002</v>
      </c>
      <c r="Y117" s="20">
        <v>6.0625</v>
      </c>
      <c r="Z117" s="21">
        <v>427</v>
      </c>
      <c r="AA117" s="21">
        <v>6</v>
      </c>
      <c r="AB117" s="21">
        <v>433</v>
      </c>
      <c r="AC117" s="21">
        <v>0</v>
      </c>
      <c r="AD117" s="21">
        <v>18</v>
      </c>
      <c r="AE117" s="21">
        <v>17</v>
      </c>
    </row>
    <row r="118" spans="1:31">
      <c r="A118" s="16">
        <v>110</v>
      </c>
      <c r="B118" s="17" t="s">
        <v>127</v>
      </c>
      <c r="C118" s="17">
        <v>1</v>
      </c>
      <c r="D118" s="17" t="s">
        <v>45</v>
      </c>
      <c r="E118" s="11"/>
      <c r="F118" s="17" t="s">
        <v>128</v>
      </c>
      <c r="G118" s="17" t="s">
        <v>131</v>
      </c>
      <c r="H118" s="18">
        <v>40794</v>
      </c>
      <c r="I118" s="19">
        <v>1</v>
      </c>
      <c r="J118" s="20">
        <v>134.85152249999999</v>
      </c>
      <c r="K118" s="20">
        <v>100.51832486000001</v>
      </c>
      <c r="L118" s="21">
        <v>20</v>
      </c>
      <c r="M118" s="21">
        <v>126</v>
      </c>
      <c r="N118" s="20">
        <v>4.67415</v>
      </c>
      <c r="O118" s="21">
        <v>274</v>
      </c>
      <c r="P118" s="20">
        <v>83.132334</v>
      </c>
      <c r="Q118" s="20">
        <v>51.719188500000001</v>
      </c>
      <c r="R118" s="20">
        <v>134.85152249999999</v>
      </c>
      <c r="S118" s="20">
        <v>134.85152249999999</v>
      </c>
      <c r="T118" s="20">
        <v>0</v>
      </c>
      <c r="U118" s="21">
        <v>126</v>
      </c>
      <c r="V118" s="20">
        <v>2.8846799999999999</v>
      </c>
      <c r="W118" s="20">
        <v>1.7894699999999999</v>
      </c>
      <c r="X118" s="20">
        <v>4.67415</v>
      </c>
      <c r="Y118" s="20">
        <v>4.67415</v>
      </c>
      <c r="Z118" s="21">
        <v>274</v>
      </c>
      <c r="AA118" s="21">
        <v>0</v>
      </c>
      <c r="AB118" s="21">
        <v>274</v>
      </c>
      <c r="AC118" s="21">
        <v>0</v>
      </c>
      <c r="AD118" s="21">
        <v>20</v>
      </c>
      <c r="AE118" s="21">
        <v>14</v>
      </c>
    </row>
    <row r="119" spans="1:31">
      <c r="A119" s="16">
        <v>111</v>
      </c>
      <c r="B119" s="17" t="s">
        <v>127</v>
      </c>
      <c r="C119" s="17">
        <v>1</v>
      </c>
      <c r="D119" s="17" t="s">
        <v>45</v>
      </c>
      <c r="E119" s="11"/>
      <c r="F119" s="17" t="s">
        <v>128</v>
      </c>
      <c r="G119" s="17" t="s">
        <v>131</v>
      </c>
      <c r="H119" s="18">
        <v>40984</v>
      </c>
      <c r="I119" s="19">
        <v>1</v>
      </c>
      <c r="J119" s="20">
        <v>152.68261487000001</v>
      </c>
      <c r="K119" s="20">
        <v>112.42615872</v>
      </c>
      <c r="L119" s="21">
        <v>22</v>
      </c>
      <c r="M119" s="21">
        <v>128</v>
      </c>
      <c r="N119" s="20">
        <v>5.1383900000000002</v>
      </c>
      <c r="O119" s="21">
        <v>312</v>
      </c>
      <c r="P119" s="20">
        <v>56.585560260000001</v>
      </c>
      <c r="Q119" s="20">
        <v>96.097054610000001</v>
      </c>
      <c r="R119" s="20">
        <v>152.68261487000001</v>
      </c>
      <c r="S119" s="20">
        <v>150.82661486999999</v>
      </c>
      <c r="T119" s="20">
        <v>1.8560000000000001</v>
      </c>
      <c r="U119" s="21">
        <v>128</v>
      </c>
      <c r="V119" s="20">
        <v>1.9310700000000001</v>
      </c>
      <c r="W119" s="20">
        <v>3.2713199999999998</v>
      </c>
      <c r="X119" s="20">
        <v>5.2023900000000003</v>
      </c>
      <c r="Y119" s="20">
        <v>5.1383900000000002</v>
      </c>
      <c r="Z119" s="21">
        <v>309</v>
      </c>
      <c r="AA119" s="21">
        <v>3</v>
      </c>
      <c r="AB119" s="21">
        <v>312</v>
      </c>
      <c r="AC119" s="21">
        <v>0</v>
      </c>
      <c r="AD119" s="21">
        <v>21</v>
      </c>
      <c r="AE119" s="21">
        <v>0</v>
      </c>
    </row>
    <row r="120" spans="1:31">
      <c r="A120" s="16">
        <v>112</v>
      </c>
      <c r="B120" s="17" t="s">
        <v>127</v>
      </c>
      <c r="C120" s="17">
        <v>1</v>
      </c>
      <c r="D120" s="17" t="s">
        <v>45</v>
      </c>
      <c r="E120" s="11"/>
      <c r="F120" s="17" t="s">
        <v>128</v>
      </c>
      <c r="G120" s="17" t="s">
        <v>129</v>
      </c>
      <c r="H120" s="18">
        <v>41058</v>
      </c>
      <c r="I120" s="19">
        <v>1</v>
      </c>
      <c r="J120" s="20">
        <v>37.26603429</v>
      </c>
      <c r="K120" s="20">
        <v>20.290261340000001</v>
      </c>
      <c r="L120" s="21">
        <v>5</v>
      </c>
      <c r="M120" s="21">
        <v>23</v>
      </c>
      <c r="N120" s="20">
        <v>0.92430000000000001</v>
      </c>
      <c r="O120" s="21">
        <v>72</v>
      </c>
      <c r="P120" s="20">
        <v>14.97251344</v>
      </c>
      <c r="Q120" s="20">
        <v>23.20028645</v>
      </c>
      <c r="R120" s="20">
        <v>38.17279989</v>
      </c>
      <c r="S120" s="20">
        <v>27.220635000000001</v>
      </c>
      <c r="T120" s="20">
        <v>10.952164890000001</v>
      </c>
      <c r="U120" s="21">
        <v>23</v>
      </c>
      <c r="V120" s="20">
        <v>0.45754</v>
      </c>
      <c r="W120" s="20">
        <v>0.70896999999999999</v>
      </c>
      <c r="X120" s="20">
        <v>1.1665099999999999</v>
      </c>
      <c r="Y120" s="20">
        <v>0.92430000000000001</v>
      </c>
      <c r="Z120" s="21">
        <v>72</v>
      </c>
      <c r="AA120" s="21">
        <v>0</v>
      </c>
      <c r="AB120" s="21">
        <v>72</v>
      </c>
      <c r="AC120" s="21">
        <v>0</v>
      </c>
      <c r="AD120" s="21">
        <v>5</v>
      </c>
      <c r="AE120" s="21">
        <v>4</v>
      </c>
    </row>
    <row r="121" spans="1:31">
      <c r="A121" s="16">
        <v>113</v>
      </c>
      <c r="B121" s="17" t="s">
        <v>127</v>
      </c>
      <c r="C121" s="17">
        <v>1</v>
      </c>
      <c r="D121" s="17" t="s">
        <v>45</v>
      </c>
      <c r="E121" s="11"/>
      <c r="F121" s="17" t="s">
        <v>128</v>
      </c>
      <c r="G121" s="17" t="s">
        <v>131</v>
      </c>
      <c r="H121" s="18">
        <v>41435</v>
      </c>
      <c r="I121" s="19">
        <v>1</v>
      </c>
      <c r="J121" s="20">
        <v>874.04219550000005</v>
      </c>
      <c r="K121" s="20">
        <v>557.80361328000004</v>
      </c>
      <c r="L121" s="21">
        <v>115</v>
      </c>
      <c r="M121" s="21">
        <v>730</v>
      </c>
      <c r="N121" s="20">
        <v>27.918109999999999</v>
      </c>
      <c r="O121" s="21">
        <v>1531</v>
      </c>
      <c r="P121" s="20">
        <v>48.811950000000003</v>
      </c>
      <c r="Q121" s="20">
        <v>7.0945049999999998</v>
      </c>
      <c r="R121" s="20">
        <v>55.906455000000001</v>
      </c>
      <c r="S121" s="20">
        <v>55.906455000000001</v>
      </c>
      <c r="T121" s="20">
        <v>0</v>
      </c>
      <c r="U121" s="21">
        <v>37</v>
      </c>
      <c r="V121" s="20">
        <v>1.5569999999999999</v>
      </c>
      <c r="W121" s="20">
        <v>0.2263</v>
      </c>
      <c r="X121" s="20">
        <v>1.7833000000000001</v>
      </c>
      <c r="Y121" s="20">
        <v>1.7833000000000001</v>
      </c>
      <c r="Z121" s="21">
        <v>84</v>
      </c>
      <c r="AA121" s="21">
        <v>0</v>
      </c>
      <c r="AB121" s="21">
        <v>84</v>
      </c>
      <c r="AC121" s="21">
        <v>0</v>
      </c>
      <c r="AD121" s="21">
        <v>5</v>
      </c>
      <c r="AE121" s="21">
        <v>0</v>
      </c>
    </row>
    <row r="122" spans="1:31">
      <c r="A122" s="16">
        <v>114</v>
      </c>
      <c r="B122" s="17" t="s">
        <v>127</v>
      </c>
      <c r="C122" s="17">
        <v>1</v>
      </c>
      <c r="D122" s="17" t="s">
        <v>45</v>
      </c>
      <c r="E122" s="11"/>
      <c r="F122" s="17" t="s">
        <v>128</v>
      </c>
      <c r="G122" s="17" t="s">
        <v>129</v>
      </c>
      <c r="H122" s="18">
        <v>41453</v>
      </c>
      <c r="I122" s="19">
        <v>1</v>
      </c>
      <c r="J122" s="20">
        <v>113.671965</v>
      </c>
      <c r="K122" s="20">
        <v>72.735837790000005</v>
      </c>
      <c r="L122" s="21">
        <v>17</v>
      </c>
      <c r="M122" s="21">
        <v>100</v>
      </c>
      <c r="N122" s="20">
        <v>3.6259000000000001</v>
      </c>
      <c r="O122" s="21">
        <v>256</v>
      </c>
      <c r="P122" s="20">
        <v>0</v>
      </c>
      <c r="Q122" s="20">
        <v>2.4453</v>
      </c>
      <c r="R122" s="20">
        <v>2.4453</v>
      </c>
      <c r="S122" s="20">
        <v>2.4453</v>
      </c>
      <c r="T122" s="20">
        <v>0</v>
      </c>
      <c r="U122" s="21">
        <v>3</v>
      </c>
      <c r="V122" s="20">
        <v>0</v>
      </c>
      <c r="W122" s="20">
        <v>7.8E-2</v>
      </c>
      <c r="X122" s="20">
        <v>7.8E-2</v>
      </c>
      <c r="Y122" s="20">
        <v>7.8E-2</v>
      </c>
      <c r="Z122" s="21">
        <v>0</v>
      </c>
      <c r="AA122" s="21">
        <v>5</v>
      </c>
      <c r="AB122" s="21">
        <v>5</v>
      </c>
      <c r="AC122" s="21">
        <v>0</v>
      </c>
      <c r="AD122" s="21">
        <v>0</v>
      </c>
      <c r="AE122" s="21">
        <v>0</v>
      </c>
    </row>
    <row r="123" spans="1:31">
      <c r="A123" s="16">
        <v>115</v>
      </c>
      <c r="B123" s="17" t="s">
        <v>127</v>
      </c>
      <c r="C123" s="17">
        <v>1</v>
      </c>
      <c r="D123" s="17" t="s">
        <v>50</v>
      </c>
      <c r="E123" s="11"/>
      <c r="F123" s="17" t="s">
        <v>128</v>
      </c>
      <c r="G123" s="17" t="s">
        <v>130</v>
      </c>
      <c r="H123" s="18">
        <v>39862</v>
      </c>
      <c r="I123" s="19">
        <v>1</v>
      </c>
      <c r="J123" s="20">
        <v>540.31420900000001</v>
      </c>
      <c r="K123" s="20">
        <v>380.87931650000002</v>
      </c>
      <c r="L123" s="21">
        <v>86</v>
      </c>
      <c r="M123" s="21">
        <v>425</v>
      </c>
      <c r="N123" s="20">
        <v>17.795719999999999</v>
      </c>
      <c r="O123" s="21">
        <v>1087</v>
      </c>
      <c r="P123" s="20">
        <v>130.96934524</v>
      </c>
      <c r="Q123" s="20">
        <v>409.34486376000001</v>
      </c>
      <c r="R123" s="20">
        <v>540.31420900000001</v>
      </c>
      <c r="S123" s="20">
        <v>408.58111600000001</v>
      </c>
      <c r="T123" s="20">
        <v>131.733093</v>
      </c>
      <c r="U123" s="21">
        <v>445</v>
      </c>
      <c r="V123" s="20">
        <v>5.5171000000000001</v>
      </c>
      <c r="W123" s="20">
        <v>16.988399999999999</v>
      </c>
      <c r="X123" s="20">
        <v>22.505500000000001</v>
      </c>
      <c r="Y123" s="20">
        <v>16.851489999999998</v>
      </c>
      <c r="Z123" s="21">
        <v>1087</v>
      </c>
      <c r="AA123" s="21">
        <v>0</v>
      </c>
      <c r="AB123" s="21">
        <v>1087</v>
      </c>
      <c r="AC123" s="21">
        <v>111</v>
      </c>
      <c r="AD123" s="21">
        <v>86</v>
      </c>
      <c r="AE123" s="21">
        <v>72</v>
      </c>
    </row>
    <row r="124" spans="1:31">
      <c r="A124" s="16">
        <v>116</v>
      </c>
      <c r="B124" s="17" t="s">
        <v>127</v>
      </c>
      <c r="C124" s="17">
        <v>1</v>
      </c>
      <c r="D124" s="17" t="s">
        <v>50</v>
      </c>
      <c r="E124" s="11"/>
      <c r="F124" s="17" t="s">
        <v>128</v>
      </c>
      <c r="G124" s="17" t="s">
        <v>129</v>
      </c>
      <c r="H124" s="18">
        <v>40365</v>
      </c>
      <c r="I124" s="19">
        <v>1</v>
      </c>
      <c r="J124" s="20">
        <v>477.69255014999999</v>
      </c>
      <c r="K124" s="20">
        <v>379.80711442</v>
      </c>
      <c r="L124" s="21">
        <v>58</v>
      </c>
      <c r="M124" s="21">
        <v>394</v>
      </c>
      <c r="N124" s="20">
        <v>16.973230000000001</v>
      </c>
      <c r="O124" s="21">
        <v>954</v>
      </c>
      <c r="P124" s="20">
        <v>158.02628659000001</v>
      </c>
      <c r="Q124" s="20">
        <v>305.50039192999998</v>
      </c>
      <c r="R124" s="20">
        <v>463.52667852000002</v>
      </c>
      <c r="S124" s="20">
        <v>402.43861028999999</v>
      </c>
      <c r="T124" s="20">
        <v>61.088068229999998</v>
      </c>
      <c r="U124" s="21">
        <v>394</v>
      </c>
      <c r="V124" s="20">
        <v>6.53857</v>
      </c>
      <c r="W124" s="20">
        <v>13.38208</v>
      </c>
      <c r="X124" s="20">
        <v>19.920649999999998</v>
      </c>
      <c r="Y124" s="20">
        <v>16.967580000000002</v>
      </c>
      <c r="Z124" s="21">
        <v>954</v>
      </c>
      <c r="AA124" s="21">
        <v>0</v>
      </c>
      <c r="AB124" s="21">
        <v>954</v>
      </c>
      <c r="AC124" s="21">
        <v>35</v>
      </c>
      <c r="AD124" s="21">
        <v>58</v>
      </c>
      <c r="AE124" s="21">
        <v>35</v>
      </c>
    </row>
    <row r="125" spans="1:31">
      <c r="A125" s="16">
        <v>117</v>
      </c>
      <c r="B125" s="17" t="s">
        <v>127</v>
      </c>
      <c r="C125" s="17">
        <v>1</v>
      </c>
      <c r="D125" s="17" t="s">
        <v>50</v>
      </c>
      <c r="E125" s="11"/>
      <c r="F125" s="17" t="s">
        <v>128</v>
      </c>
      <c r="G125" s="17" t="s">
        <v>129</v>
      </c>
      <c r="H125" s="18">
        <v>40702</v>
      </c>
      <c r="I125" s="19">
        <v>1</v>
      </c>
      <c r="J125" s="20">
        <v>364.9965775</v>
      </c>
      <c r="K125" s="20">
        <v>211.41695927000001</v>
      </c>
      <c r="L125" s="21">
        <v>42</v>
      </c>
      <c r="M125" s="21">
        <v>304</v>
      </c>
      <c r="N125" s="20">
        <v>11.786009999999999</v>
      </c>
      <c r="O125" s="21">
        <v>699</v>
      </c>
      <c r="P125" s="20">
        <v>161.95608224</v>
      </c>
      <c r="Q125" s="20">
        <v>203.04049498000001</v>
      </c>
      <c r="R125" s="20">
        <v>364.99657722000001</v>
      </c>
      <c r="S125" s="20">
        <v>282.11497714000001</v>
      </c>
      <c r="T125" s="20">
        <v>82.881600079999998</v>
      </c>
      <c r="U125" s="21">
        <v>304</v>
      </c>
      <c r="V125" s="20">
        <v>6.3183199999999999</v>
      </c>
      <c r="W125" s="20">
        <v>7.85799</v>
      </c>
      <c r="X125" s="20">
        <v>14.176310000000001</v>
      </c>
      <c r="Y125" s="20">
        <v>11.636609999999999</v>
      </c>
      <c r="Z125" s="21">
        <v>699</v>
      </c>
      <c r="AA125" s="21">
        <v>0</v>
      </c>
      <c r="AB125" s="21">
        <v>699</v>
      </c>
      <c r="AC125" s="21">
        <v>0</v>
      </c>
      <c r="AD125" s="21">
        <v>42</v>
      </c>
      <c r="AE125" s="21">
        <v>6</v>
      </c>
    </row>
    <row r="126" spans="1:31">
      <c r="A126" s="16">
        <v>118</v>
      </c>
      <c r="B126" s="17" t="s">
        <v>127</v>
      </c>
      <c r="C126" s="17">
        <v>1</v>
      </c>
      <c r="D126" s="17" t="s">
        <v>50</v>
      </c>
      <c r="E126" s="11"/>
      <c r="F126" s="17" t="s">
        <v>128</v>
      </c>
      <c r="G126" s="17" t="s">
        <v>129</v>
      </c>
      <c r="H126" s="18">
        <v>40984</v>
      </c>
      <c r="I126" s="19">
        <v>1</v>
      </c>
      <c r="J126" s="20">
        <v>163.22263749999999</v>
      </c>
      <c r="K126" s="20">
        <v>105.526492</v>
      </c>
      <c r="L126" s="21">
        <v>22</v>
      </c>
      <c r="M126" s="21">
        <v>143</v>
      </c>
      <c r="N126" s="20">
        <v>5.4070999999999998</v>
      </c>
      <c r="O126" s="21">
        <v>339</v>
      </c>
      <c r="P126" s="20">
        <v>86.202560599999998</v>
      </c>
      <c r="Q126" s="20">
        <v>72.732338299999995</v>
      </c>
      <c r="R126" s="20">
        <v>158.93489890000001</v>
      </c>
      <c r="S126" s="20">
        <v>138.04142390000001</v>
      </c>
      <c r="T126" s="20">
        <v>20.893474999999999</v>
      </c>
      <c r="U126" s="21">
        <v>143</v>
      </c>
      <c r="V126" s="20">
        <v>3.4430000000000001</v>
      </c>
      <c r="W126" s="20">
        <v>2.9481000000000002</v>
      </c>
      <c r="X126" s="20">
        <v>6.3910999999999998</v>
      </c>
      <c r="Y126" s="20">
        <v>5.6041999999999996</v>
      </c>
      <c r="Z126" s="21">
        <v>339</v>
      </c>
      <c r="AA126" s="21">
        <v>0</v>
      </c>
      <c r="AB126" s="21">
        <v>339</v>
      </c>
      <c r="AC126" s="21">
        <v>0</v>
      </c>
      <c r="AD126" s="21">
        <v>22</v>
      </c>
      <c r="AE126" s="21">
        <v>0</v>
      </c>
    </row>
    <row r="127" spans="1:31">
      <c r="A127" s="16">
        <v>119</v>
      </c>
      <c r="B127" s="17" t="s">
        <v>127</v>
      </c>
      <c r="C127" s="17">
        <v>1</v>
      </c>
      <c r="D127" s="17" t="s">
        <v>50</v>
      </c>
      <c r="E127" s="11"/>
      <c r="F127" s="17" t="s">
        <v>128</v>
      </c>
      <c r="G127" s="17" t="s">
        <v>129</v>
      </c>
      <c r="H127" s="18">
        <v>41047</v>
      </c>
      <c r="I127" s="19">
        <v>1</v>
      </c>
      <c r="J127" s="20">
        <v>22.082190000000001</v>
      </c>
      <c r="K127" s="20">
        <v>16.548393999999998</v>
      </c>
      <c r="L127" s="21">
        <v>2</v>
      </c>
      <c r="M127" s="21">
        <v>16</v>
      </c>
      <c r="N127" s="20">
        <v>0.8286</v>
      </c>
      <c r="O127" s="21">
        <v>40</v>
      </c>
      <c r="P127" s="20">
        <v>15.431416</v>
      </c>
      <c r="Q127" s="20">
        <v>5.7190899999999996</v>
      </c>
      <c r="R127" s="20">
        <v>21.150506</v>
      </c>
      <c r="S127" s="20">
        <v>21.150506</v>
      </c>
      <c r="T127" s="20">
        <v>0</v>
      </c>
      <c r="U127" s="21">
        <v>16</v>
      </c>
      <c r="V127" s="20">
        <v>0.61450000000000005</v>
      </c>
      <c r="W127" s="20">
        <v>0.21460000000000001</v>
      </c>
      <c r="X127" s="20">
        <v>0.82909999999999995</v>
      </c>
      <c r="Y127" s="20">
        <v>0.82909999999999995</v>
      </c>
      <c r="Z127" s="21">
        <v>40</v>
      </c>
      <c r="AA127" s="21">
        <v>0</v>
      </c>
      <c r="AB127" s="21">
        <v>40</v>
      </c>
      <c r="AC127" s="21">
        <v>0</v>
      </c>
      <c r="AD127" s="21">
        <v>2</v>
      </c>
      <c r="AE127" s="21">
        <v>0</v>
      </c>
    </row>
    <row r="128" spans="1:31">
      <c r="A128" s="16">
        <v>120</v>
      </c>
      <c r="B128" s="17" t="s">
        <v>127</v>
      </c>
      <c r="C128" s="17">
        <v>1</v>
      </c>
      <c r="D128" s="17" t="s">
        <v>50</v>
      </c>
      <c r="E128" s="11"/>
      <c r="F128" s="17" t="s">
        <v>128</v>
      </c>
      <c r="G128" s="17" t="s">
        <v>129</v>
      </c>
      <c r="H128" s="18">
        <v>41435</v>
      </c>
      <c r="I128" s="19">
        <v>1</v>
      </c>
      <c r="J128" s="20">
        <v>373.45128449999999</v>
      </c>
      <c r="K128" s="20">
        <v>298.48084886999999</v>
      </c>
      <c r="L128" s="21">
        <v>42</v>
      </c>
      <c r="M128" s="21">
        <v>256</v>
      </c>
      <c r="N128" s="20">
        <v>11.926880000000001</v>
      </c>
      <c r="O128" s="21">
        <v>552</v>
      </c>
      <c r="P128" s="20">
        <v>40.973520000000001</v>
      </c>
      <c r="Q128" s="20">
        <v>69.878791500000005</v>
      </c>
      <c r="R128" s="20">
        <v>110.8523115</v>
      </c>
      <c r="S128" s="20">
        <v>104.3254405</v>
      </c>
      <c r="T128" s="20">
        <v>6.5268709999999999</v>
      </c>
      <c r="U128" s="21">
        <v>75</v>
      </c>
      <c r="V128" s="20">
        <v>1.4287000000000001</v>
      </c>
      <c r="W128" s="20">
        <v>2.3603700000000001</v>
      </c>
      <c r="X128" s="20">
        <v>3.7890700000000002</v>
      </c>
      <c r="Y128" s="20">
        <v>3.4465699999999999</v>
      </c>
      <c r="Z128" s="21">
        <v>12</v>
      </c>
      <c r="AA128" s="21">
        <v>161</v>
      </c>
      <c r="AB128" s="21">
        <v>173</v>
      </c>
      <c r="AC128" s="21">
        <v>0</v>
      </c>
      <c r="AD128" s="21">
        <v>4</v>
      </c>
      <c r="AE128" s="21">
        <v>0</v>
      </c>
    </row>
    <row r="129" spans="1:31">
      <c r="A129" s="16">
        <v>121</v>
      </c>
      <c r="B129" s="17" t="s">
        <v>127</v>
      </c>
      <c r="C129" s="17">
        <v>1</v>
      </c>
      <c r="D129" s="17" t="s">
        <v>52</v>
      </c>
      <c r="E129" s="11"/>
      <c r="F129" s="17" t="s">
        <v>128</v>
      </c>
      <c r="G129" s="17" t="s">
        <v>130</v>
      </c>
      <c r="H129" s="18">
        <v>39864</v>
      </c>
      <c r="I129" s="19">
        <v>1</v>
      </c>
      <c r="J129" s="20">
        <v>81.745888500000007</v>
      </c>
      <c r="K129" s="20">
        <v>53.171559799999997</v>
      </c>
      <c r="L129" s="21">
        <v>13</v>
      </c>
      <c r="M129" s="21">
        <v>76</v>
      </c>
      <c r="N129" s="20">
        <v>2.5131999999999999</v>
      </c>
      <c r="O129" s="21">
        <v>201</v>
      </c>
      <c r="P129" s="20">
        <v>12.25365</v>
      </c>
      <c r="Q129" s="20">
        <v>69.492238499999999</v>
      </c>
      <c r="R129" s="20">
        <v>81.745888500000007</v>
      </c>
      <c r="S129" s="20">
        <v>56.83108</v>
      </c>
      <c r="T129" s="20">
        <v>24.914808499999999</v>
      </c>
      <c r="U129" s="21">
        <v>76</v>
      </c>
      <c r="V129" s="20">
        <v>0.54100000000000004</v>
      </c>
      <c r="W129" s="20">
        <v>3.0760000000000001</v>
      </c>
      <c r="X129" s="20">
        <v>3.617</v>
      </c>
      <c r="Y129" s="20">
        <v>2.5131999999999999</v>
      </c>
      <c r="Z129" s="21">
        <v>201</v>
      </c>
      <c r="AA129" s="21">
        <v>0</v>
      </c>
      <c r="AB129" s="21">
        <v>201</v>
      </c>
      <c r="AC129" s="21">
        <v>0</v>
      </c>
      <c r="AD129" s="21">
        <v>13</v>
      </c>
      <c r="AE129" s="21">
        <v>13</v>
      </c>
    </row>
    <row r="130" spans="1:31">
      <c r="A130" s="16">
        <v>122</v>
      </c>
      <c r="B130" s="17" t="s">
        <v>127</v>
      </c>
      <c r="C130" s="17">
        <v>1</v>
      </c>
      <c r="D130" s="17" t="s">
        <v>52</v>
      </c>
      <c r="E130" s="11"/>
      <c r="F130" s="17" t="s">
        <v>128</v>
      </c>
      <c r="G130" s="17" t="s">
        <v>129</v>
      </c>
      <c r="H130" s="18">
        <v>40388</v>
      </c>
      <c r="I130" s="19">
        <v>1</v>
      </c>
      <c r="J130" s="20">
        <v>220.59411650000001</v>
      </c>
      <c r="K130" s="20">
        <v>137.62793300000001</v>
      </c>
      <c r="L130" s="21">
        <v>25</v>
      </c>
      <c r="M130" s="21">
        <v>183</v>
      </c>
      <c r="N130" s="20">
        <v>6.2770000000000001</v>
      </c>
      <c r="O130" s="21">
        <v>430</v>
      </c>
      <c r="P130" s="20">
        <v>92.935097499999998</v>
      </c>
      <c r="Q130" s="20">
        <v>127.659019</v>
      </c>
      <c r="R130" s="20">
        <v>220.59411650000001</v>
      </c>
      <c r="S130" s="20">
        <v>147.19565</v>
      </c>
      <c r="T130" s="20">
        <v>73.398466499999998</v>
      </c>
      <c r="U130" s="21">
        <v>183</v>
      </c>
      <c r="V130" s="20">
        <v>2.8409</v>
      </c>
      <c r="W130" s="20">
        <v>5.9162999999999997</v>
      </c>
      <c r="X130" s="20">
        <v>8.7571999999999992</v>
      </c>
      <c r="Y130" s="20">
        <v>6.2770000000000001</v>
      </c>
      <c r="Z130" s="21">
        <v>430</v>
      </c>
      <c r="AA130" s="21">
        <v>0</v>
      </c>
      <c r="AB130" s="21">
        <v>430</v>
      </c>
      <c r="AC130" s="21">
        <v>0</v>
      </c>
      <c r="AD130" s="21">
        <v>25</v>
      </c>
      <c r="AE130" s="21">
        <v>25</v>
      </c>
    </row>
    <row r="131" spans="1:31">
      <c r="A131" s="16">
        <v>123</v>
      </c>
      <c r="B131" s="17" t="s">
        <v>127</v>
      </c>
      <c r="C131" s="17">
        <v>1</v>
      </c>
      <c r="D131" s="17" t="s">
        <v>52</v>
      </c>
      <c r="E131" s="11"/>
      <c r="F131" s="17" t="s">
        <v>128</v>
      </c>
      <c r="G131" s="17" t="s">
        <v>129</v>
      </c>
      <c r="H131" s="18">
        <v>40675</v>
      </c>
      <c r="I131" s="19">
        <v>1</v>
      </c>
      <c r="J131" s="20">
        <v>348.48650558000003</v>
      </c>
      <c r="K131" s="20">
        <v>219.2440809</v>
      </c>
      <c r="L131" s="21">
        <v>44</v>
      </c>
      <c r="M131" s="21">
        <v>355</v>
      </c>
      <c r="N131" s="20">
        <v>12.265499999999999</v>
      </c>
      <c r="O131" s="21">
        <v>919</v>
      </c>
      <c r="P131" s="20">
        <v>119.5153655</v>
      </c>
      <c r="Q131" s="20">
        <v>228.97114008</v>
      </c>
      <c r="R131" s="20">
        <v>348.48650558000003</v>
      </c>
      <c r="S131" s="20">
        <v>285.80899707999998</v>
      </c>
      <c r="T131" s="20">
        <v>62.677508500000002</v>
      </c>
      <c r="U131" s="21">
        <v>360</v>
      </c>
      <c r="V131" s="20">
        <v>5.2942400000000003</v>
      </c>
      <c r="W131" s="20">
        <v>9.7887000000000004</v>
      </c>
      <c r="X131" s="20">
        <v>15.082940000000001</v>
      </c>
      <c r="Y131" s="20">
        <v>12.20504</v>
      </c>
      <c r="Z131" s="21">
        <v>830</v>
      </c>
      <c r="AA131" s="21">
        <v>89</v>
      </c>
      <c r="AB131" s="21">
        <v>919</v>
      </c>
      <c r="AC131" s="21">
        <v>110</v>
      </c>
      <c r="AD131" s="21">
        <v>28</v>
      </c>
      <c r="AE131" s="21">
        <v>27</v>
      </c>
    </row>
    <row r="132" spans="1:31">
      <c r="A132" s="16">
        <v>124</v>
      </c>
      <c r="B132" s="17" t="s">
        <v>127</v>
      </c>
      <c r="C132" s="17">
        <v>1</v>
      </c>
      <c r="D132" s="17" t="s">
        <v>52</v>
      </c>
      <c r="E132" s="11"/>
      <c r="F132" s="17" t="s">
        <v>128</v>
      </c>
      <c r="G132" s="17" t="s">
        <v>131</v>
      </c>
      <c r="H132" s="18">
        <v>40903</v>
      </c>
      <c r="I132" s="19">
        <v>1</v>
      </c>
      <c r="J132" s="20">
        <v>10.095224999999999</v>
      </c>
      <c r="K132" s="20">
        <v>5.5602438000000003</v>
      </c>
      <c r="L132" s="21">
        <v>4</v>
      </c>
      <c r="M132" s="21">
        <v>12</v>
      </c>
      <c r="N132" s="20">
        <v>0.30909999999999999</v>
      </c>
      <c r="O132" s="21">
        <v>25</v>
      </c>
      <c r="P132" s="20">
        <v>6.0031999999999996</v>
      </c>
      <c r="Q132" s="20">
        <v>4.0920249999999996</v>
      </c>
      <c r="R132" s="20">
        <v>10.095224999999999</v>
      </c>
      <c r="S132" s="20">
        <v>7.2483950000000004</v>
      </c>
      <c r="T132" s="20">
        <v>2.8468300000000002</v>
      </c>
      <c r="U132" s="21">
        <v>12</v>
      </c>
      <c r="V132" s="20">
        <v>0.25600000000000001</v>
      </c>
      <c r="W132" s="20">
        <v>0.17449999999999999</v>
      </c>
      <c r="X132" s="20">
        <v>0.43049999999999999</v>
      </c>
      <c r="Y132" s="20">
        <v>0.30909999999999999</v>
      </c>
      <c r="Z132" s="21">
        <v>25</v>
      </c>
      <c r="AA132" s="21">
        <v>0</v>
      </c>
      <c r="AB132" s="21">
        <v>25</v>
      </c>
      <c r="AC132" s="21">
        <v>0</v>
      </c>
      <c r="AD132" s="21">
        <v>4</v>
      </c>
      <c r="AE132" s="21">
        <v>0</v>
      </c>
    </row>
    <row r="133" spans="1:31">
      <c r="A133" s="16">
        <v>125</v>
      </c>
      <c r="B133" s="17" t="s">
        <v>127</v>
      </c>
      <c r="C133" s="17">
        <v>1</v>
      </c>
      <c r="D133" s="17" t="s">
        <v>52</v>
      </c>
      <c r="E133" s="11"/>
      <c r="F133" s="17" t="s">
        <v>128</v>
      </c>
      <c r="G133" s="17" t="s">
        <v>129</v>
      </c>
      <c r="H133" s="18">
        <v>40954</v>
      </c>
      <c r="I133" s="19">
        <v>1</v>
      </c>
      <c r="J133" s="20">
        <v>187.17184499999999</v>
      </c>
      <c r="K133" s="20">
        <v>108.61888227</v>
      </c>
      <c r="L133" s="21">
        <v>30</v>
      </c>
      <c r="M133" s="21">
        <v>159</v>
      </c>
      <c r="N133" s="20">
        <v>5.7794600000000003</v>
      </c>
      <c r="O133" s="21">
        <v>424</v>
      </c>
      <c r="P133" s="20">
        <v>76.107788249999999</v>
      </c>
      <c r="Q133" s="20">
        <v>107.70299625</v>
      </c>
      <c r="R133" s="20">
        <v>183.81078450000001</v>
      </c>
      <c r="S133" s="20">
        <v>141.54926449999999</v>
      </c>
      <c r="T133" s="20">
        <v>42.261519999999997</v>
      </c>
      <c r="U133" s="21">
        <v>161</v>
      </c>
      <c r="V133" s="20">
        <v>3.18</v>
      </c>
      <c r="W133" s="20">
        <v>4.4713000000000003</v>
      </c>
      <c r="X133" s="20">
        <v>7.6513</v>
      </c>
      <c r="Y133" s="20">
        <v>5.7794600000000003</v>
      </c>
      <c r="Z133" s="21">
        <v>377</v>
      </c>
      <c r="AA133" s="21">
        <v>43</v>
      </c>
      <c r="AB133" s="21">
        <v>420</v>
      </c>
      <c r="AC133" s="21">
        <v>0</v>
      </c>
      <c r="AD133" s="21">
        <v>26</v>
      </c>
      <c r="AE133" s="21">
        <v>11</v>
      </c>
    </row>
    <row r="134" spans="1:31">
      <c r="A134" s="16">
        <v>126</v>
      </c>
      <c r="B134" s="17" t="s">
        <v>127</v>
      </c>
      <c r="C134" s="17">
        <v>1</v>
      </c>
      <c r="D134" s="17" t="s">
        <v>52</v>
      </c>
      <c r="E134" s="11"/>
      <c r="F134" s="17" t="s">
        <v>128</v>
      </c>
      <c r="G134" s="17" t="s">
        <v>129</v>
      </c>
      <c r="H134" s="18">
        <v>41058</v>
      </c>
      <c r="I134" s="19">
        <v>1</v>
      </c>
      <c r="J134" s="20">
        <v>33.21819</v>
      </c>
      <c r="K134" s="20">
        <v>19.73590278</v>
      </c>
      <c r="L134" s="21">
        <v>4</v>
      </c>
      <c r="M134" s="21">
        <v>26</v>
      </c>
      <c r="N134" s="20">
        <v>1.0501199999999999</v>
      </c>
      <c r="O134" s="21">
        <v>75</v>
      </c>
      <c r="P134" s="20">
        <v>13.779685880000001</v>
      </c>
      <c r="Q134" s="20">
        <v>18.91507412</v>
      </c>
      <c r="R134" s="20">
        <v>32.694760000000002</v>
      </c>
      <c r="S134" s="20">
        <v>25.72794</v>
      </c>
      <c r="T134" s="20">
        <v>6.9668200000000002</v>
      </c>
      <c r="U134" s="21">
        <v>28</v>
      </c>
      <c r="V134" s="20">
        <v>0.6</v>
      </c>
      <c r="W134" s="20">
        <v>0.79549999999999998</v>
      </c>
      <c r="X134" s="20">
        <v>1.3955</v>
      </c>
      <c r="Y134" s="20">
        <v>1.0497000000000001</v>
      </c>
      <c r="Z134" s="21">
        <v>75</v>
      </c>
      <c r="AA134" s="21">
        <v>0</v>
      </c>
      <c r="AB134" s="21">
        <v>75</v>
      </c>
      <c r="AC134" s="21">
        <v>0</v>
      </c>
      <c r="AD134" s="21">
        <v>4</v>
      </c>
      <c r="AE134" s="21">
        <v>1</v>
      </c>
    </row>
    <row r="135" spans="1:31">
      <c r="A135" s="16">
        <v>127</v>
      </c>
      <c r="B135" s="17" t="s">
        <v>127</v>
      </c>
      <c r="C135" s="17">
        <v>1</v>
      </c>
      <c r="D135" s="17" t="s">
        <v>52</v>
      </c>
      <c r="E135" s="11"/>
      <c r="F135" s="17" t="s">
        <v>128</v>
      </c>
      <c r="G135" s="17" t="s">
        <v>129</v>
      </c>
      <c r="H135" s="18">
        <v>41439</v>
      </c>
      <c r="I135" s="19">
        <v>1</v>
      </c>
      <c r="J135" s="20">
        <v>551.28122402999998</v>
      </c>
      <c r="K135" s="20">
        <v>265.19820341000002</v>
      </c>
      <c r="L135" s="21">
        <v>77</v>
      </c>
      <c r="M135" s="21">
        <v>458</v>
      </c>
      <c r="N135" s="20">
        <v>15.506930000000001</v>
      </c>
      <c r="O135" s="21">
        <v>1066</v>
      </c>
      <c r="P135" s="20">
        <v>118.908467</v>
      </c>
      <c r="Q135" s="20">
        <v>169.66416297999999</v>
      </c>
      <c r="R135" s="20">
        <v>288.57262997999999</v>
      </c>
      <c r="S135" s="20">
        <v>228.037327</v>
      </c>
      <c r="T135" s="20">
        <v>60.535302979999997</v>
      </c>
      <c r="U135" s="21">
        <v>269</v>
      </c>
      <c r="V135" s="20">
        <v>4.6739499999999996</v>
      </c>
      <c r="W135" s="20">
        <v>6.7857799999999999</v>
      </c>
      <c r="X135" s="20">
        <v>11.45973</v>
      </c>
      <c r="Y135" s="20">
        <v>8.9251400000000007</v>
      </c>
      <c r="Z135" s="21">
        <v>360</v>
      </c>
      <c r="AA135" s="21">
        <v>267</v>
      </c>
      <c r="AB135" s="21">
        <v>627</v>
      </c>
      <c r="AC135" s="21">
        <v>3</v>
      </c>
      <c r="AD135" s="21">
        <v>28</v>
      </c>
      <c r="AE135" s="21">
        <v>0</v>
      </c>
    </row>
    <row r="136" spans="1:31">
      <c r="A136" s="16">
        <v>128</v>
      </c>
      <c r="B136" s="17" t="s">
        <v>127</v>
      </c>
      <c r="C136" s="17">
        <v>1</v>
      </c>
      <c r="D136" s="17" t="s">
        <v>53</v>
      </c>
      <c r="E136" s="11"/>
      <c r="F136" s="17" t="s">
        <v>128</v>
      </c>
      <c r="G136" s="17" t="s">
        <v>129</v>
      </c>
      <c r="H136" s="18">
        <v>39665</v>
      </c>
      <c r="I136" s="19">
        <v>1</v>
      </c>
      <c r="J136" s="20">
        <v>96.478975199999994</v>
      </c>
      <c r="K136" s="20">
        <v>68.673732439999995</v>
      </c>
      <c r="L136" s="21">
        <v>20</v>
      </c>
      <c r="M136" s="21">
        <v>64</v>
      </c>
      <c r="N136" s="20">
        <v>2.5928300000000002</v>
      </c>
      <c r="O136" s="21">
        <v>167</v>
      </c>
      <c r="P136" s="20">
        <v>40.879185730000003</v>
      </c>
      <c r="Q136" s="20">
        <v>74.941967599999998</v>
      </c>
      <c r="R136" s="20">
        <v>115.82115333</v>
      </c>
      <c r="S136" s="20">
        <v>96.479253200000002</v>
      </c>
      <c r="T136" s="20">
        <v>19.341900129999999</v>
      </c>
      <c r="U136" s="21">
        <v>64</v>
      </c>
      <c r="V136" s="20">
        <v>0.90529999999999999</v>
      </c>
      <c r="W136" s="20">
        <v>1.9029</v>
      </c>
      <c r="X136" s="20">
        <v>2.8081999999999998</v>
      </c>
      <c r="Y136" s="20">
        <v>2.4592299999999998</v>
      </c>
      <c r="Z136" s="21">
        <v>167</v>
      </c>
      <c r="AA136" s="21">
        <v>0</v>
      </c>
      <c r="AB136" s="21">
        <v>167</v>
      </c>
      <c r="AC136" s="21">
        <v>0</v>
      </c>
      <c r="AD136" s="21">
        <v>20</v>
      </c>
      <c r="AE136" s="21">
        <v>18</v>
      </c>
    </row>
    <row r="137" spans="1:31">
      <c r="A137" s="16">
        <v>129</v>
      </c>
      <c r="B137" s="17" t="s">
        <v>127</v>
      </c>
      <c r="C137" s="17">
        <v>1</v>
      </c>
      <c r="D137" s="17" t="s">
        <v>53</v>
      </c>
      <c r="E137" s="11"/>
      <c r="F137" s="17" t="s">
        <v>128</v>
      </c>
      <c r="G137" s="17" t="s">
        <v>129</v>
      </c>
      <c r="H137" s="18">
        <v>39800</v>
      </c>
      <c r="I137" s="19">
        <v>1</v>
      </c>
      <c r="J137" s="20">
        <v>117.459806</v>
      </c>
      <c r="K137" s="20">
        <v>83.607882700000005</v>
      </c>
      <c r="L137" s="21">
        <v>20</v>
      </c>
      <c r="M137" s="21">
        <v>74</v>
      </c>
      <c r="N137" s="20">
        <v>2.6392699999999998</v>
      </c>
      <c r="O137" s="21">
        <v>158</v>
      </c>
      <c r="P137" s="20">
        <v>46.182394000000002</v>
      </c>
      <c r="Q137" s="20">
        <v>88.015416999999999</v>
      </c>
      <c r="R137" s="20">
        <v>134.197811</v>
      </c>
      <c r="S137" s="20">
        <v>117.459806</v>
      </c>
      <c r="T137" s="20">
        <v>16.738005000000001</v>
      </c>
      <c r="U137" s="21">
        <v>74</v>
      </c>
      <c r="V137" s="20">
        <v>0.93774000000000002</v>
      </c>
      <c r="W137" s="20">
        <v>1.99312</v>
      </c>
      <c r="X137" s="20">
        <v>2.93086</v>
      </c>
      <c r="Y137" s="20">
        <v>2.5803699999999998</v>
      </c>
      <c r="Z137" s="21">
        <v>158</v>
      </c>
      <c r="AA137" s="21">
        <v>0</v>
      </c>
      <c r="AB137" s="21">
        <v>158</v>
      </c>
      <c r="AC137" s="21">
        <v>0</v>
      </c>
      <c r="AD137" s="21">
        <v>19</v>
      </c>
      <c r="AE137" s="21">
        <v>17</v>
      </c>
    </row>
    <row r="138" spans="1:31">
      <c r="A138" s="16">
        <v>130</v>
      </c>
      <c r="B138" s="17" t="s">
        <v>127</v>
      </c>
      <c r="C138" s="17">
        <v>1</v>
      </c>
      <c r="D138" s="17" t="s">
        <v>53</v>
      </c>
      <c r="E138" s="11"/>
      <c r="F138" s="17" t="s">
        <v>128</v>
      </c>
      <c r="G138" s="17" t="s">
        <v>130</v>
      </c>
      <c r="H138" s="18">
        <v>39809</v>
      </c>
      <c r="I138" s="19">
        <v>1</v>
      </c>
      <c r="J138" s="20">
        <v>411.78525100000002</v>
      </c>
      <c r="K138" s="20">
        <v>293.10873400000003</v>
      </c>
      <c r="L138" s="21">
        <v>34</v>
      </c>
      <c r="M138" s="21">
        <v>279</v>
      </c>
      <c r="N138" s="20">
        <v>10.70299</v>
      </c>
      <c r="O138" s="21">
        <v>745</v>
      </c>
      <c r="P138" s="20">
        <v>155.02342400000001</v>
      </c>
      <c r="Q138" s="20">
        <v>452.921786</v>
      </c>
      <c r="R138" s="20">
        <v>607.94520999999997</v>
      </c>
      <c r="S138" s="20">
        <v>411.78525100000002</v>
      </c>
      <c r="T138" s="20">
        <v>196.15995899999999</v>
      </c>
      <c r="U138" s="21">
        <v>279</v>
      </c>
      <c r="V138" s="20">
        <v>4.0300700000000003</v>
      </c>
      <c r="W138" s="20">
        <v>11.69312</v>
      </c>
      <c r="X138" s="20">
        <v>15.723190000000001</v>
      </c>
      <c r="Y138" s="20">
        <v>10.65931</v>
      </c>
      <c r="Z138" s="21">
        <v>745</v>
      </c>
      <c r="AA138" s="21">
        <v>0</v>
      </c>
      <c r="AB138" s="21">
        <v>745</v>
      </c>
      <c r="AC138" s="21">
        <v>0</v>
      </c>
      <c r="AD138" s="21">
        <v>34</v>
      </c>
      <c r="AE138" s="21">
        <v>31</v>
      </c>
    </row>
    <row r="139" spans="1:31">
      <c r="A139" s="16">
        <v>131</v>
      </c>
      <c r="B139" s="17" t="s">
        <v>127</v>
      </c>
      <c r="C139" s="17">
        <v>1</v>
      </c>
      <c r="D139" s="17" t="s">
        <v>53</v>
      </c>
      <c r="E139" s="11"/>
      <c r="F139" s="17" t="s">
        <v>128</v>
      </c>
      <c r="G139" s="17" t="s">
        <v>130</v>
      </c>
      <c r="H139" s="18">
        <v>39909</v>
      </c>
      <c r="I139" s="19">
        <v>1</v>
      </c>
      <c r="J139" s="20">
        <v>329.25691399999999</v>
      </c>
      <c r="K139" s="20">
        <v>305.51747599999999</v>
      </c>
      <c r="L139" s="21">
        <v>39</v>
      </c>
      <c r="M139" s="21">
        <v>264</v>
      </c>
      <c r="N139" s="20">
        <v>9.7373200000000004</v>
      </c>
      <c r="O139" s="21">
        <v>587</v>
      </c>
      <c r="P139" s="20">
        <v>115.43781799999999</v>
      </c>
      <c r="Q139" s="20">
        <v>255.67173500000001</v>
      </c>
      <c r="R139" s="20">
        <v>371.10955300000001</v>
      </c>
      <c r="S139" s="20">
        <v>329.255942</v>
      </c>
      <c r="T139" s="20">
        <v>41.853611000000001</v>
      </c>
      <c r="U139" s="21">
        <v>253</v>
      </c>
      <c r="V139" s="20">
        <v>3.2262</v>
      </c>
      <c r="W139" s="20">
        <v>7.1466599999999998</v>
      </c>
      <c r="X139" s="20">
        <v>10.372859999999999</v>
      </c>
      <c r="Y139" s="20">
        <v>9.1756899999999995</v>
      </c>
      <c r="Z139" s="21">
        <v>587</v>
      </c>
      <c r="AA139" s="21">
        <v>0</v>
      </c>
      <c r="AB139" s="21">
        <v>587</v>
      </c>
      <c r="AC139" s="21">
        <v>0</v>
      </c>
      <c r="AD139" s="21">
        <v>39</v>
      </c>
      <c r="AE139" s="21">
        <v>33</v>
      </c>
    </row>
    <row r="140" spans="1:31">
      <c r="A140" s="16">
        <v>132</v>
      </c>
      <c r="B140" s="17" t="s">
        <v>127</v>
      </c>
      <c r="C140" s="17">
        <v>1</v>
      </c>
      <c r="D140" s="17" t="s">
        <v>53</v>
      </c>
      <c r="E140" s="11"/>
      <c r="F140" s="17" t="s">
        <v>128</v>
      </c>
      <c r="G140" s="17" t="s">
        <v>129</v>
      </c>
      <c r="H140" s="18">
        <v>39959</v>
      </c>
      <c r="I140" s="19">
        <v>1</v>
      </c>
      <c r="J140" s="20">
        <v>444.479333</v>
      </c>
      <c r="K140" s="20">
        <v>412.43234881000001</v>
      </c>
      <c r="L140" s="21">
        <v>83</v>
      </c>
      <c r="M140" s="21">
        <v>453</v>
      </c>
      <c r="N140" s="20">
        <v>15.22156</v>
      </c>
      <c r="O140" s="21">
        <v>988</v>
      </c>
      <c r="P140" s="20">
        <v>277.62604099999999</v>
      </c>
      <c r="Q140" s="20">
        <v>210.07115899999999</v>
      </c>
      <c r="R140" s="20">
        <v>487.69720000000001</v>
      </c>
      <c r="S140" s="20">
        <v>443.57184699999999</v>
      </c>
      <c r="T140" s="20">
        <v>44.125352999999997</v>
      </c>
      <c r="U140" s="21">
        <v>453</v>
      </c>
      <c r="V140" s="20">
        <v>9.22105</v>
      </c>
      <c r="W140" s="20">
        <v>7.1066700000000003</v>
      </c>
      <c r="X140" s="20">
        <v>16.327719999999999</v>
      </c>
      <c r="Y140" s="20">
        <v>14.915459999999999</v>
      </c>
      <c r="Z140" s="21">
        <v>988</v>
      </c>
      <c r="AA140" s="21">
        <v>0</v>
      </c>
      <c r="AB140" s="21">
        <v>988</v>
      </c>
      <c r="AC140" s="21">
        <v>0</v>
      </c>
      <c r="AD140" s="21">
        <v>83</v>
      </c>
      <c r="AE140" s="21">
        <v>40</v>
      </c>
    </row>
    <row r="141" spans="1:31">
      <c r="A141" s="16">
        <v>133</v>
      </c>
      <c r="B141" s="17" t="s">
        <v>127</v>
      </c>
      <c r="C141" s="17">
        <v>1</v>
      </c>
      <c r="D141" s="17" t="s">
        <v>53</v>
      </c>
      <c r="E141" s="11"/>
      <c r="F141" s="17" t="s">
        <v>128</v>
      </c>
      <c r="G141" s="17" t="s">
        <v>131</v>
      </c>
      <c r="H141" s="18">
        <v>40536</v>
      </c>
      <c r="I141" s="19">
        <v>1</v>
      </c>
      <c r="J141" s="20">
        <v>75.290700000000001</v>
      </c>
      <c r="K141" s="20">
        <v>65.654677280000001</v>
      </c>
      <c r="L141" s="21">
        <v>9</v>
      </c>
      <c r="M141" s="21">
        <v>65</v>
      </c>
      <c r="N141" s="20">
        <v>2.4380000000000002</v>
      </c>
      <c r="O141" s="21">
        <v>122</v>
      </c>
      <c r="P141" s="20">
        <v>49.1877</v>
      </c>
      <c r="Q141" s="20">
        <v>26.885400000000001</v>
      </c>
      <c r="R141" s="20">
        <v>76.073099999999997</v>
      </c>
      <c r="S141" s="20">
        <v>72.359099999999998</v>
      </c>
      <c r="T141" s="20">
        <v>3.714</v>
      </c>
      <c r="U141" s="21">
        <v>65</v>
      </c>
      <c r="V141" s="20">
        <v>1.6395900000000001</v>
      </c>
      <c r="W141" s="20">
        <v>0.89617999999999998</v>
      </c>
      <c r="X141" s="20">
        <v>2.5357699999999999</v>
      </c>
      <c r="Y141" s="20">
        <v>2.4119700000000002</v>
      </c>
      <c r="Z141" s="21">
        <v>122</v>
      </c>
      <c r="AA141" s="21">
        <v>0</v>
      </c>
      <c r="AB141" s="21">
        <v>122</v>
      </c>
      <c r="AC141" s="21">
        <v>0</v>
      </c>
      <c r="AD141" s="21">
        <v>9</v>
      </c>
      <c r="AE141" s="21">
        <v>4</v>
      </c>
    </row>
    <row r="142" spans="1:31">
      <c r="A142" s="16">
        <v>134</v>
      </c>
      <c r="B142" s="17" t="s">
        <v>127</v>
      </c>
      <c r="C142" s="17">
        <v>1</v>
      </c>
      <c r="D142" s="17" t="s">
        <v>53</v>
      </c>
      <c r="E142" s="11"/>
      <c r="F142" s="17" t="s">
        <v>128</v>
      </c>
      <c r="G142" s="17" t="s">
        <v>131</v>
      </c>
      <c r="H142" s="18">
        <v>40905</v>
      </c>
      <c r="I142" s="19">
        <v>1</v>
      </c>
      <c r="J142" s="20">
        <v>248.58909118</v>
      </c>
      <c r="K142" s="20">
        <v>163.6601058</v>
      </c>
      <c r="L142" s="21">
        <v>64</v>
      </c>
      <c r="M142" s="21">
        <v>244</v>
      </c>
      <c r="N142" s="20">
        <v>7.9355599999999997</v>
      </c>
      <c r="O142" s="21">
        <v>579</v>
      </c>
      <c r="P142" s="20">
        <v>84.759421779999997</v>
      </c>
      <c r="Q142" s="20">
        <v>164.35346939999999</v>
      </c>
      <c r="R142" s="20">
        <v>249.11289117999999</v>
      </c>
      <c r="S142" s="20">
        <v>225.12416963999999</v>
      </c>
      <c r="T142" s="20">
        <v>23.98872154</v>
      </c>
      <c r="U142" s="21">
        <v>224</v>
      </c>
      <c r="V142" s="20">
        <v>2.9341300000000001</v>
      </c>
      <c r="W142" s="20">
        <v>5.6618199999999996</v>
      </c>
      <c r="X142" s="20">
        <v>8.5959500000000002</v>
      </c>
      <c r="Y142" s="20">
        <v>7.1912900000000004</v>
      </c>
      <c r="Z142" s="21">
        <v>521</v>
      </c>
      <c r="AA142" s="21">
        <v>58</v>
      </c>
      <c r="AB142" s="21">
        <v>579</v>
      </c>
      <c r="AC142" s="21">
        <v>0</v>
      </c>
      <c r="AD142" s="21">
        <v>65</v>
      </c>
      <c r="AE142" s="21">
        <v>4</v>
      </c>
    </row>
    <row r="143" spans="1:31">
      <c r="A143" s="16">
        <v>135</v>
      </c>
      <c r="B143" s="17" t="s">
        <v>127</v>
      </c>
      <c r="C143" s="17">
        <v>1</v>
      </c>
      <c r="D143" s="17" t="s">
        <v>53</v>
      </c>
      <c r="E143" s="11"/>
      <c r="F143" s="17" t="s">
        <v>128</v>
      </c>
      <c r="G143" s="17" t="s">
        <v>129</v>
      </c>
      <c r="H143" s="18">
        <v>40906</v>
      </c>
      <c r="I143" s="19">
        <v>1</v>
      </c>
      <c r="J143" s="20">
        <v>279.68455247999998</v>
      </c>
      <c r="K143" s="20">
        <v>125.30037136</v>
      </c>
      <c r="L143" s="21">
        <v>21</v>
      </c>
      <c r="M143" s="21">
        <v>141</v>
      </c>
      <c r="N143" s="20">
        <v>5.7598399999999996</v>
      </c>
      <c r="O143" s="21">
        <v>376</v>
      </c>
      <c r="P143" s="20">
        <v>97.239422129999994</v>
      </c>
      <c r="Q143" s="20">
        <v>182.44513035</v>
      </c>
      <c r="R143" s="20">
        <v>279.68455247999998</v>
      </c>
      <c r="S143" s="20">
        <v>172.2105182</v>
      </c>
      <c r="T143" s="20">
        <v>107.47403428</v>
      </c>
      <c r="U143" s="21">
        <v>145</v>
      </c>
      <c r="V143" s="20">
        <v>2.7617799999999999</v>
      </c>
      <c r="W143" s="20">
        <v>5.2275200000000002</v>
      </c>
      <c r="X143" s="20">
        <v>7.9893000000000001</v>
      </c>
      <c r="Y143" s="20">
        <v>5.7598399999999996</v>
      </c>
      <c r="Z143" s="21">
        <v>370</v>
      </c>
      <c r="AA143" s="21">
        <v>6</v>
      </c>
      <c r="AB143" s="21">
        <v>376</v>
      </c>
      <c r="AC143" s="21">
        <v>0</v>
      </c>
      <c r="AD143" s="21">
        <v>16</v>
      </c>
      <c r="AE143" s="21">
        <v>0</v>
      </c>
    </row>
    <row r="144" spans="1:31">
      <c r="A144" s="16">
        <v>136</v>
      </c>
      <c r="B144" s="17" t="s">
        <v>127</v>
      </c>
      <c r="C144" s="17">
        <v>1</v>
      </c>
      <c r="D144" s="17" t="s">
        <v>53</v>
      </c>
      <c r="E144" s="11"/>
      <c r="F144" s="17" t="s">
        <v>128</v>
      </c>
      <c r="G144" s="17" t="s">
        <v>129</v>
      </c>
      <c r="H144" s="18">
        <v>40997</v>
      </c>
      <c r="I144" s="19">
        <v>1</v>
      </c>
      <c r="J144" s="20">
        <v>123.6135936</v>
      </c>
      <c r="K144" s="20">
        <v>57.063483769999998</v>
      </c>
      <c r="L144" s="21">
        <v>10</v>
      </c>
      <c r="M144" s="21">
        <v>65</v>
      </c>
      <c r="N144" s="20">
        <v>2.6221999999999999</v>
      </c>
      <c r="O144" s="21">
        <v>192</v>
      </c>
      <c r="P144" s="20">
        <v>65.5648762</v>
      </c>
      <c r="Q144" s="20">
        <v>57.932017399999999</v>
      </c>
      <c r="R144" s="20">
        <v>123.49689360000001</v>
      </c>
      <c r="S144" s="20">
        <v>78.426998049999995</v>
      </c>
      <c r="T144" s="20">
        <v>45.069895549999998</v>
      </c>
      <c r="U144" s="21">
        <v>65</v>
      </c>
      <c r="V144" s="20">
        <v>1.9701</v>
      </c>
      <c r="W144" s="20">
        <v>1.6440999999999999</v>
      </c>
      <c r="X144" s="20">
        <v>3.6141999999999999</v>
      </c>
      <c r="Y144" s="20">
        <v>2.6221999999999999</v>
      </c>
      <c r="Z144" s="21">
        <v>190</v>
      </c>
      <c r="AA144" s="21">
        <v>2</v>
      </c>
      <c r="AB144" s="21">
        <v>192</v>
      </c>
      <c r="AC144" s="21">
        <v>0</v>
      </c>
      <c r="AD144" s="21">
        <v>10</v>
      </c>
      <c r="AE144" s="21">
        <v>0</v>
      </c>
    </row>
    <row r="145" spans="1:31">
      <c r="A145" s="16">
        <v>137</v>
      </c>
      <c r="B145" s="17" t="s">
        <v>127</v>
      </c>
      <c r="C145" s="17">
        <v>1</v>
      </c>
      <c r="D145" s="17" t="s">
        <v>53</v>
      </c>
      <c r="E145" s="11"/>
      <c r="F145" s="17" t="s">
        <v>128</v>
      </c>
      <c r="G145" s="17" t="s">
        <v>131</v>
      </c>
      <c r="H145" s="18">
        <v>40997</v>
      </c>
      <c r="I145" s="19">
        <v>1</v>
      </c>
      <c r="J145" s="20">
        <v>107.5401</v>
      </c>
      <c r="K145" s="20">
        <v>73.233076479999994</v>
      </c>
      <c r="L145" s="21">
        <v>22</v>
      </c>
      <c r="M145" s="21">
        <v>80</v>
      </c>
      <c r="N145" s="20">
        <v>3.4000699999999999</v>
      </c>
      <c r="O145" s="21">
        <v>187</v>
      </c>
      <c r="P145" s="20">
        <v>47.818439730000001</v>
      </c>
      <c r="Q145" s="20">
        <v>59.721660270000001</v>
      </c>
      <c r="R145" s="20">
        <v>107.5401</v>
      </c>
      <c r="S145" s="20">
        <v>100.6501876</v>
      </c>
      <c r="T145" s="20">
        <v>6.8899124</v>
      </c>
      <c r="U145" s="21">
        <v>80</v>
      </c>
      <c r="V145" s="20">
        <v>1.60019</v>
      </c>
      <c r="W145" s="20">
        <v>2.0052699999999999</v>
      </c>
      <c r="X145" s="20">
        <v>3.6054599999999999</v>
      </c>
      <c r="Y145" s="20">
        <v>3.3730699999999998</v>
      </c>
      <c r="Z145" s="21">
        <v>191</v>
      </c>
      <c r="AA145" s="21">
        <v>0</v>
      </c>
      <c r="AB145" s="21">
        <v>191</v>
      </c>
      <c r="AC145" s="21">
        <v>0</v>
      </c>
      <c r="AD145" s="21">
        <v>22</v>
      </c>
      <c r="AE145" s="21">
        <v>1</v>
      </c>
    </row>
    <row r="146" spans="1:31">
      <c r="A146" s="16">
        <v>138</v>
      </c>
      <c r="B146" s="17" t="s">
        <v>127</v>
      </c>
      <c r="C146" s="17">
        <v>1</v>
      </c>
      <c r="D146" s="17" t="s">
        <v>53</v>
      </c>
      <c r="E146" s="11"/>
      <c r="F146" s="17" t="s">
        <v>128</v>
      </c>
      <c r="G146" s="17" t="s">
        <v>131</v>
      </c>
      <c r="H146" s="18">
        <v>41089</v>
      </c>
      <c r="I146" s="19">
        <v>1</v>
      </c>
      <c r="J146" s="20">
        <v>36.701999999999998</v>
      </c>
      <c r="K146" s="20">
        <v>24.288827829999999</v>
      </c>
      <c r="L146" s="21">
        <v>4</v>
      </c>
      <c r="M146" s="21">
        <v>25</v>
      </c>
      <c r="N146" s="20">
        <v>1.1312</v>
      </c>
      <c r="O146" s="21">
        <v>69</v>
      </c>
      <c r="P146" s="20">
        <v>15.546663710000001</v>
      </c>
      <c r="Q146" s="20">
        <v>21.155336290000001</v>
      </c>
      <c r="R146" s="20">
        <v>36.701999999999998</v>
      </c>
      <c r="S146" s="20">
        <v>33.382114950000002</v>
      </c>
      <c r="T146" s="20">
        <v>3.3198850499999999</v>
      </c>
      <c r="U146" s="21">
        <v>25</v>
      </c>
      <c r="V146" s="20">
        <v>0.52610000000000001</v>
      </c>
      <c r="W146" s="20">
        <v>0.71209999999999996</v>
      </c>
      <c r="X146" s="20">
        <v>1.2382</v>
      </c>
      <c r="Y146" s="20">
        <v>1.1293</v>
      </c>
      <c r="Z146" s="21">
        <v>71</v>
      </c>
      <c r="AA146" s="21">
        <v>0</v>
      </c>
      <c r="AB146" s="21">
        <v>71</v>
      </c>
      <c r="AC146" s="21">
        <v>0</v>
      </c>
      <c r="AD146" s="21">
        <v>4</v>
      </c>
      <c r="AE146" s="21">
        <v>0</v>
      </c>
    </row>
    <row r="147" spans="1:31">
      <c r="A147" s="16">
        <v>139</v>
      </c>
      <c r="B147" s="17" t="s">
        <v>127</v>
      </c>
      <c r="C147" s="17">
        <v>1</v>
      </c>
      <c r="D147" s="17" t="s">
        <v>53</v>
      </c>
      <c r="E147" s="11"/>
      <c r="F147" s="17" t="s">
        <v>128</v>
      </c>
      <c r="G147" s="17" t="s">
        <v>131</v>
      </c>
      <c r="H147" s="18">
        <v>41484</v>
      </c>
      <c r="I147" s="19">
        <v>1</v>
      </c>
      <c r="J147" s="20">
        <v>1207.3071420000001</v>
      </c>
      <c r="K147" s="20">
        <v>504.35226790000002</v>
      </c>
      <c r="L147" s="21">
        <v>203</v>
      </c>
      <c r="M147" s="21">
        <v>884</v>
      </c>
      <c r="N147" s="20">
        <v>33.302190000000003</v>
      </c>
      <c r="O147" s="21">
        <v>2016</v>
      </c>
      <c r="P147" s="20">
        <v>0</v>
      </c>
      <c r="Q147" s="20">
        <v>6.2072399999999996</v>
      </c>
      <c r="R147" s="20">
        <v>6.2072399999999996</v>
      </c>
      <c r="S147" s="20">
        <v>4.9305000000000003</v>
      </c>
      <c r="T147" s="20">
        <v>1.27674</v>
      </c>
      <c r="U147" s="21">
        <v>4</v>
      </c>
      <c r="V147" s="20">
        <v>0</v>
      </c>
      <c r="W147" s="20">
        <v>0.1794</v>
      </c>
      <c r="X147" s="20">
        <v>0.1794</v>
      </c>
      <c r="Y147" s="20">
        <v>0.14249999999999999</v>
      </c>
      <c r="Z147" s="21">
        <v>9</v>
      </c>
      <c r="AA147" s="21">
        <v>0</v>
      </c>
      <c r="AB147" s="21">
        <v>9</v>
      </c>
      <c r="AC147" s="21">
        <v>0</v>
      </c>
      <c r="AD147" s="21">
        <v>1</v>
      </c>
      <c r="AE147" s="21">
        <v>0</v>
      </c>
    </row>
    <row r="148" spans="1:31">
      <c r="A148" s="16">
        <v>140</v>
      </c>
      <c r="B148" s="17" t="s">
        <v>127</v>
      </c>
      <c r="C148" s="17">
        <v>1</v>
      </c>
      <c r="D148" s="17" t="s">
        <v>53</v>
      </c>
      <c r="E148" s="11"/>
      <c r="F148" s="17" t="s">
        <v>128</v>
      </c>
      <c r="G148" s="17" t="s">
        <v>129</v>
      </c>
      <c r="H148" s="18">
        <v>41484</v>
      </c>
      <c r="I148" s="19">
        <v>1</v>
      </c>
      <c r="J148" s="20">
        <v>813.21657047999997</v>
      </c>
      <c r="K148" s="20">
        <v>320.54114700000002</v>
      </c>
      <c r="L148" s="21">
        <v>107</v>
      </c>
      <c r="M148" s="21">
        <v>550</v>
      </c>
      <c r="N148" s="20">
        <v>20.5871</v>
      </c>
      <c r="O148" s="21">
        <v>1249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1">
        <v>0</v>
      </c>
      <c r="V148" s="20">
        <v>0</v>
      </c>
      <c r="W148" s="20">
        <v>0</v>
      </c>
      <c r="X148" s="20">
        <v>0</v>
      </c>
      <c r="Y148" s="20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</row>
    <row r="149" spans="1:31">
      <c r="A149" s="16">
        <v>141</v>
      </c>
      <c r="B149" s="17" t="s">
        <v>127</v>
      </c>
      <c r="C149" s="17">
        <v>1</v>
      </c>
      <c r="D149" s="17" t="s">
        <v>55</v>
      </c>
      <c r="E149" s="11"/>
      <c r="F149" s="17" t="s">
        <v>128</v>
      </c>
      <c r="G149" s="17" t="s">
        <v>129</v>
      </c>
      <c r="H149" s="18">
        <v>39674</v>
      </c>
      <c r="I149" s="19">
        <v>1</v>
      </c>
      <c r="J149" s="20">
        <v>483.16819400999998</v>
      </c>
      <c r="K149" s="20">
        <v>335.23123708000003</v>
      </c>
      <c r="L149" s="21">
        <v>160</v>
      </c>
      <c r="M149" s="21">
        <v>481</v>
      </c>
      <c r="N149" s="20">
        <v>18.068349999999999</v>
      </c>
      <c r="O149" s="21">
        <v>997</v>
      </c>
      <c r="P149" s="20">
        <v>0</v>
      </c>
      <c r="Q149" s="20">
        <v>483.16819426000001</v>
      </c>
      <c r="R149" s="20">
        <v>483.16819426000001</v>
      </c>
      <c r="S149" s="20">
        <v>483.16819426000001</v>
      </c>
      <c r="T149" s="20">
        <v>0</v>
      </c>
      <c r="U149" s="21">
        <v>481</v>
      </c>
      <c r="V149" s="20">
        <v>0</v>
      </c>
      <c r="W149" s="20">
        <v>18.068349999999999</v>
      </c>
      <c r="X149" s="20">
        <v>18.068349999999999</v>
      </c>
      <c r="Y149" s="20">
        <v>18.068349999999999</v>
      </c>
      <c r="Z149" s="21">
        <v>997</v>
      </c>
      <c r="AA149" s="21">
        <v>0</v>
      </c>
      <c r="AB149" s="21">
        <v>997</v>
      </c>
      <c r="AC149" s="21">
        <v>82</v>
      </c>
      <c r="AD149" s="21">
        <v>158</v>
      </c>
      <c r="AE149" s="21">
        <v>102</v>
      </c>
    </row>
    <row r="150" spans="1:31">
      <c r="A150" s="16">
        <v>142</v>
      </c>
      <c r="B150" s="17" t="s">
        <v>127</v>
      </c>
      <c r="C150" s="17">
        <v>1</v>
      </c>
      <c r="D150" s="17" t="s">
        <v>55</v>
      </c>
      <c r="E150" s="11"/>
      <c r="F150" s="17" t="s">
        <v>128</v>
      </c>
      <c r="G150" s="17" t="s">
        <v>129</v>
      </c>
      <c r="H150" s="18">
        <v>40263</v>
      </c>
      <c r="I150" s="19">
        <v>1</v>
      </c>
      <c r="J150" s="20">
        <v>992.88516663999997</v>
      </c>
      <c r="K150" s="20">
        <v>856.22266440999999</v>
      </c>
      <c r="L150" s="21">
        <v>130</v>
      </c>
      <c r="M150" s="21">
        <v>919</v>
      </c>
      <c r="N150" s="20">
        <v>35.485120000000002</v>
      </c>
      <c r="O150" s="21">
        <v>2187</v>
      </c>
      <c r="P150" s="20">
        <v>265.24309959999999</v>
      </c>
      <c r="Q150" s="20">
        <v>728.77390704000004</v>
      </c>
      <c r="R150" s="20">
        <v>994.01700663999998</v>
      </c>
      <c r="S150" s="20">
        <v>941.15291105999995</v>
      </c>
      <c r="T150" s="20">
        <v>52.864095579999997</v>
      </c>
      <c r="U150" s="21">
        <v>919</v>
      </c>
      <c r="V150" s="20">
        <v>10.10033</v>
      </c>
      <c r="W150" s="20">
        <v>27.364540000000002</v>
      </c>
      <c r="X150" s="20">
        <v>37.464869999999998</v>
      </c>
      <c r="Y150" s="20">
        <v>35.400939999999999</v>
      </c>
      <c r="Z150" s="21">
        <v>2161</v>
      </c>
      <c r="AA150" s="21">
        <v>26</v>
      </c>
      <c r="AB150" s="21">
        <v>2187</v>
      </c>
      <c r="AC150" s="21">
        <v>0</v>
      </c>
      <c r="AD150" s="21">
        <v>89</v>
      </c>
      <c r="AE150" s="21">
        <v>30</v>
      </c>
    </row>
    <row r="151" spans="1:31">
      <c r="A151" s="16">
        <v>143</v>
      </c>
      <c r="B151" s="17" t="s">
        <v>127</v>
      </c>
      <c r="C151" s="17">
        <v>1</v>
      </c>
      <c r="D151" s="17" t="s">
        <v>55</v>
      </c>
      <c r="E151" s="11"/>
      <c r="F151" s="17" t="s">
        <v>128</v>
      </c>
      <c r="G151" s="17" t="s">
        <v>129</v>
      </c>
      <c r="H151" s="18">
        <v>40536</v>
      </c>
      <c r="I151" s="19">
        <v>1</v>
      </c>
      <c r="J151" s="20">
        <v>40.315980000000003</v>
      </c>
      <c r="K151" s="20">
        <v>36.949609000000002</v>
      </c>
      <c r="L151" s="21">
        <v>4</v>
      </c>
      <c r="M151" s="21">
        <v>37</v>
      </c>
      <c r="N151" s="20">
        <v>1.4584999999999999</v>
      </c>
      <c r="O151" s="21">
        <v>85</v>
      </c>
      <c r="P151" s="20">
        <v>21.449560000000002</v>
      </c>
      <c r="Q151" s="20">
        <v>18.866420000000002</v>
      </c>
      <c r="R151" s="20">
        <v>40.315980000000003</v>
      </c>
      <c r="S151" s="20">
        <v>40.315980000000003</v>
      </c>
      <c r="T151" s="20">
        <v>0</v>
      </c>
      <c r="U151" s="21">
        <v>37</v>
      </c>
      <c r="V151" s="20">
        <v>0.77339999999999998</v>
      </c>
      <c r="W151" s="20">
        <v>0.68510000000000004</v>
      </c>
      <c r="X151" s="20">
        <v>1.4584999999999999</v>
      </c>
      <c r="Y151" s="20">
        <v>1.4584999999999999</v>
      </c>
      <c r="Z151" s="21">
        <v>85</v>
      </c>
      <c r="AA151" s="21">
        <v>0</v>
      </c>
      <c r="AB151" s="21">
        <v>85</v>
      </c>
      <c r="AC151" s="21">
        <v>0</v>
      </c>
      <c r="AD151" s="21">
        <v>3</v>
      </c>
      <c r="AE151" s="21">
        <v>0</v>
      </c>
    </row>
    <row r="152" spans="1:31">
      <c r="A152" s="16">
        <v>144</v>
      </c>
      <c r="B152" s="17" t="s">
        <v>127</v>
      </c>
      <c r="C152" s="17">
        <v>1</v>
      </c>
      <c r="D152" s="17" t="s">
        <v>55</v>
      </c>
      <c r="E152" s="11"/>
      <c r="F152" s="17" t="s">
        <v>128</v>
      </c>
      <c r="G152" s="17" t="s">
        <v>129</v>
      </c>
      <c r="H152" s="18">
        <v>40847</v>
      </c>
      <c r="I152" s="19">
        <v>1</v>
      </c>
      <c r="J152" s="20">
        <v>501.23170001</v>
      </c>
      <c r="K152" s="20">
        <v>324.01818935</v>
      </c>
      <c r="L152" s="21">
        <v>89</v>
      </c>
      <c r="M152" s="21">
        <v>424</v>
      </c>
      <c r="N152" s="20">
        <v>16.173999999999999</v>
      </c>
      <c r="O152" s="21">
        <v>992</v>
      </c>
      <c r="P152" s="20">
        <v>94.386511459999994</v>
      </c>
      <c r="Q152" s="20">
        <v>406.84518854999999</v>
      </c>
      <c r="R152" s="20">
        <v>501.23170001</v>
      </c>
      <c r="S152" s="20">
        <v>450.83927841000002</v>
      </c>
      <c r="T152" s="20">
        <v>50.392421599999999</v>
      </c>
      <c r="U152" s="21">
        <v>420</v>
      </c>
      <c r="V152" s="20">
        <v>3.52976</v>
      </c>
      <c r="W152" s="20">
        <v>14.833909999999999</v>
      </c>
      <c r="X152" s="20">
        <v>18.363669999999999</v>
      </c>
      <c r="Y152" s="20">
        <v>16.03022</v>
      </c>
      <c r="Z152" s="21">
        <v>958</v>
      </c>
      <c r="AA152" s="21">
        <v>34</v>
      </c>
      <c r="AB152" s="21">
        <v>992</v>
      </c>
      <c r="AC152" s="21">
        <v>0</v>
      </c>
      <c r="AD152" s="21">
        <v>86</v>
      </c>
      <c r="AE152" s="21">
        <v>2</v>
      </c>
    </row>
    <row r="153" spans="1:31">
      <c r="A153" s="16">
        <v>145</v>
      </c>
      <c r="B153" s="17" t="s">
        <v>127</v>
      </c>
      <c r="C153" s="17">
        <v>1</v>
      </c>
      <c r="D153" s="17" t="s">
        <v>55</v>
      </c>
      <c r="E153" s="11"/>
      <c r="F153" s="17" t="s">
        <v>128</v>
      </c>
      <c r="G153" s="17" t="s">
        <v>131</v>
      </c>
      <c r="H153" s="18">
        <v>40991</v>
      </c>
      <c r="I153" s="19">
        <v>1</v>
      </c>
      <c r="J153" s="20">
        <v>66.698350000000005</v>
      </c>
      <c r="K153" s="20">
        <v>42.08342459</v>
      </c>
      <c r="L153" s="21">
        <v>8</v>
      </c>
      <c r="M153" s="21">
        <v>49</v>
      </c>
      <c r="N153" s="20">
        <v>1.9602999999999999</v>
      </c>
      <c r="O153" s="21">
        <v>93</v>
      </c>
      <c r="P153" s="20">
        <v>19.694173410000001</v>
      </c>
      <c r="Q153" s="20">
        <v>39.541376589999999</v>
      </c>
      <c r="R153" s="20">
        <v>59.235550000000003</v>
      </c>
      <c r="S153" s="20">
        <v>59.235550000000003</v>
      </c>
      <c r="T153" s="20">
        <v>0</v>
      </c>
      <c r="U153" s="21">
        <v>49</v>
      </c>
      <c r="V153" s="20">
        <v>0.6593</v>
      </c>
      <c r="W153" s="20">
        <v>1.3234999999999999</v>
      </c>
      <c r="X153" s="20">
        <v>1.9827999999999999</v>
      </c>
      <c r="Y153" s="20">
        <v>1.9827999999999999</v>
      </c>
      <c r="Z153" s="21">
        <v>93</v>
      </c>
      <c r="AA153" s="21">
        <v>0</v>
      </c>
      <c r="AB153" s="21">
        <v>93</v>
      </c>
      <c r="AC153" s="21">
        <v>0</v>
      </c>
      <c r="AD153" s="21">
        <v>7</v>
      </c>
      <c r="AE153" s="21">
        <v>0</v>
      </c>
    </row>
    <row r="154" spans="1:31">
      <c r="A154" s="16">
        <v>146</v>
      </c>
      <c r="B154" s="17" t="s">
        <v>127</v>
      </c>
      <c r="C154" s="17">
        <v>1</v>
      </c>
      <c r="D154" s="17" t="s">
        <v>55</v>
      </c>
      <c r="E154" s="11"/>
      <c r="F154" s="17" t="s">
        <v>128</v>
      </c>
      <c r="G154" s="17" t="s">
        <v>129</v>
      </c>
      <c r="H154" s="18">
        <v>40996</v>
      </c>
      <c r="I154" s="19">
        <v>1</v>
      </c>
      <c r="J154" s="20">
        <v>179.7084825</v>
      </c>
      <c r="K154" s="20">
        <v>118.22735557</v>
      </c>
      <c r="L154" s="21">
        <v>26</v>
      </c>
      <c r="M154" s="21">
        <v>144</v>
      </c>
      <c r="N154" s="20">
        <v>5.5097800000000001</v>
      </c>
      <c r="O154" s="21">
        <v>304</v>
      </c>
      <c r="P154" s="20">
        <v>58.410783549999998</v>
      </c>
      <c r="Q154" s="20">
        <v>119.08696019999999</v>
      </c>
      <c r="R154" s="20">
        <v>177.49774375000001</v>
      </c>
      <c r="S154" s="20">
        <v>162.88405875000001</v>
      </c>
      <c r="T154" s="20">
        <v>14.613685</v>
      </c>
      <c r="U154" s="21">
        <v>139</v>
      </c>
      <c r="V154" s="20">
        <v>1.9502999999999999</v>
      </c>
      <c r="W154" s="20">
        <v>3.9302000000000001</v>
      </c>
      <c r="X154" s="20">
        <v>5.8804999999999996</v>
      </c>
      <c r="Y154" s="20">
        <v>5.4370799999999999</v>
      </c>
      <c r="Z154" s="21">
        <v>271</v>
      </c>
      <c r="AA154" s="21">
        <v>20</v>
      </c>
      <c r="AB154" s="21">
        <v>291</v>
      </c>
      <c r="AC154" s="21">
        <v>0</v>
      </c>
      <c r="AD154" s="21">
        <v>21</v>
      </c>
      <c r="AE154" s="21">
        <v>1</v>
      </c>
    </row>
    <row r="155" spans="1:31">
      <c r="A155" s="16">
        <v>147</v>
      </c>
      <c r="B155" s="17" t="s">
        <v>127</v>
      </c>
      <c r="C155" s="17">
        <v>1</v>
      </c>
      <c r="D155" s="17" t="s">
        <v>55</v>
      </c>
      <c r="E155" s="11"/>
      <c r="F155" s="17" t="s">
        <v>128</v>
      </c>
      <c r="G155" s="17" t="s">
        <v>131</v>
      </c>
      <c r="H155" s="18">
        <v>41446</v>
      </c>
      <c r="I155" s="19">
        <v>1</v>
      </c>
      <c r="J155" s="20">
        <v>2044.47323121</v>
      </c>
      <c r="K155" s="20">
        <v>1112.1404270800001</v>
      </c>
      <c r="L155" s="21">
        <v>198</v>
      </c>
      <c r="M155" s="21">
        <v>1557</v>
      </c>
      <c r="N155" s="20">
        <v>65.676550000000006</v>
      </c>
      <c r="O155" s="21">
        <v>3404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1">
        <v>0</v>
      </c>
      <c r="V155" s="20">
        <v>0</v>
      </c>
      <c r="W155" s="20">
        <v>0</v>
      </c>
      <c r="X155" s="20">
        <v>0</v>
      </c>
      <c r="Y155" s="20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</row>
    <row r="156" spans="1:31">
      <c r="A156" s="16">
        <v>148</v>
      </c>
      <c r="B156" s="17" t="s">
        <v>127</v>
      </c>
      <c r="C156" s="17">
        <v>1</v>
      </c>
      <c r="D156" s="17" t="s">
        <v>55</v>
      </c>
      <c r="E156" s="11"/>
      <c r="F156" s="17" t="s">
        <v>128</v>
      </c>
      <c r="G156" s="17" t="s">
        <v>129</v>
      </c>
      <c r="H156" s="18">
        <v>41453</v>
      </c>
      <c r="I156" s="19">
        <v>1</v>
      </c>
      <c r="J156" s="20">
        <v>869.97193500000003</v>
      </c>
      <c r="K156" s="20">
        <v>483.00841831000002</v>
      </c>
      <c r="L156" s="21">
        <v>68</v>
      </c>
      <c r="M156" s="21">
        <v>670</v>
      </c>
      <c r="N156" s="20">
        <v>28.523669999999999</v>
      </c>
      <c r="O156" s="21">
        <v>1622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1">
        <v>0</v>
      </c>
      <c r="V156" s="20">
        <v>0</v>
      </c>
      <c r="W156" s="20">
        <v>0</v>
      </c>
      <c r="X156" s="20">
        <v>0</v>
      </c>
      <c r="Y156" s="20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</row>
    <row r="157" spans="1:31">
      <c r="A157" s="16">
        <v>149</v>
      </c>
      <c r="B157" s="17" t="s">
        <v>127</v>
      </c>
      <c r="C157" s="17">
        <v>1</v>
      </c>
      <c r="D157" s="17" t="s">
        <v>64</v>
      </c>
      <c r="E157" s="11"/>
      <c r="F157" s="17" t="s">
        <v>128</v>
      </c>
      <c r="G157" s="17" t="s">
        <v>129</v>
      </c>
      <c r="H157" s="18">
        <v>39665</v>
      </c>
      <c r="I157" s="19">
        <v>1</v>
      </c>
      <c r="J157" s="20">
        <v>267.57246700000002</v>
      </c>
      <c r="K157" s="20">
        <v>146.13457199999999</v>
      </c>
      <c r="L157" s="21">
        <v>33</v>
      </c>
      <c r="M157" s="21">
        <v>195</v>
      </c>
      <c r="N157" s="20">
        <v>8.1501999999999999</v>
      </c>
      <c r="O157" s="21">
        <v>528</v>
      </c>
      <c r="P157" s="20">
        <v>18.61065953</v>
      </c>
      <c r="Q157" s="20">
        <v>248.96180747</v>
      </c>
      <c r="R157" s="20">
        <v>267.57246700000002</v>
      </c>
      <c r="S157" s="20">
        <v>267.57246700000002</v>
      </c>
      <c r="T157" s="20">
        <v>0</v>
      </c>
      <c r="U157" s="21">
        <v>195</v>
      </c>
      <c r="V157" s="20">
        <v>0.57299999999999995</v>
      </c>
      <c r="W157" s="20">
        <v>7.5769000000000002</v>
      </c>
      <c r="X157" s="20">
        <v>8.1499000000000006</v>
      </c>
      <c r="Y157" s="20">
        <v>8.1499000000000006</v>
      </c>
      <c r="Z157" s="21">
        <v>528</v>
      </c>
      <c r="AA157" s="21">
        <v>0</v>
      </c>
      <c r="AB157" s="21">
        <v>528</v>
      </c>
      <c r="AC157" s="21">
        <v>0</v>
      </c>
      <c r="AD157" s="21">
        <v>33</v>
      </c>
      <c r="AE157" s="21">
        <v>4</v>
      </c>
    </row>
    <row r="158" spans="1:31">
      <c r="A158" s="16">
        <v>150</v>
      </c>
      <c r="B158" s="17" t="s">
        <v>127</v>
      </c>
      <c r="C158" s="17">
        <v>1</v>
      </c>
      <c r="D158" s="17" t="s">
        <v>64</v>
      </c>
      <c r="E158" s="11"/>
      <c r="F158" s="17" t="s">
        <v>128</v>
      </c>
      <c r="G158" s="17" t="s">
        <v>129</v>
      </c>
      <c r="H158" s="18">
        <v>39777</v>
      </c>
      <c r="I158" s="19">
        <v>1</v>
      </c>
      <c r="J158" s="20">
        <v>100.894327</v>
      </c>
      <c r="K158" s="20">
        <v>54.959327000000002</v>
      </c>
      <c r="L158" s="21">
        <v>17</v>
      </c>
      <c r="M158" s="21">
        <v>82</v>
      </c>
      <c r="N158" s="20">
        <v>3.4018999999999999</v>
      </c>
      <c r="O158" s="21">
        <v>198</v>
      </c>
      <c r="P158" s="20">
        <v>14.57591429</v>
      </c>
      <c r="Q158" s="20">
        <v>40.036740420000001</v>
      </c>
      <c r="R158" s="20">
        <v>54.612654710000001</v>
      </c>
      <c r="S158" s="20">
        <v>54.612654710000001</v>
      </c>
      <c r="T158" s="20">
        <v>0</v>
      </c>
      <c r="U158" s="21">
        <v>82</v>
      </c>
      <c r="V158" s="20">
        <v>0.5181</v>
      </c>
      <c r="W158" s="20">
        <v>2.8837999999999999</v>
      </c>
      <c r="X158" s="20">
        <v>3.4018999999999999</v>
      </c>
      <c r="Y158" s="20">
        <v>3.4018999999999999</v>
      </c>
      <c r="Z158" s="21">
        <v>198</v>
      </c>
      <c r="AA158" s="21">
        <v>0</v>
      </c>
      <c r="AB158" s="21">
        <v>198</v>
      </c>
      <c r="AC158" s="21">
        <v>0</v>
      </c>
      <c r="AD158" s="21">
        <v>17</v>
      </c>
      <c r="AE158" s="21">
        <v>8</v>
      </c>
    </row>
    <row r="159" spans="1:31">
      <c r="A159" s="16">
        <v>151</v>
      </c>
      <c r="B159" s="17" t="s">
        <v>127</v>
      </c>
      <c r="C159" s="17">
        <v>1</v>
      </c>
      <c r="D159" s="17" t="s">
        <v>64</v>
      </c>
      <c r="E159" s="11"/>
      <c r="F159" s="17" t="s">
        <v>128</v>
      </c>
      <c r="G159" s="17" t="s">
        <v>130</v>
      </c>
      <c r="H159" s="18">
        <v>39806</v>
      </c>
      <c r="I159" s="19">
        <v>1</v>
      </c>
      <c r="J159" s="20">
        <v>104.0322182</v>
      </c>
      <c r="K159" s="20">
        <v>59.119351109999997</v>
      </c>
      <c r="L159" s="21">
        <v>16</v>
      </c>
      <c r="M159" s="21">
        <v>99</v>
      </c>
      <c r="N159" s="20">
        <v>3.5167999999999999</v>
      </c>
      <c r="O159" s="21">
        <v>242</v>
      </c>
      <c r="P159" s="20">
        <v>15.422003050000001</v>
      </c>
      <c r="Q159" s="20">
        <v>105.80400439</v>
      </c>
      <c r="R159" s="20">
        <v>121.22600744</v>
      </c>
      <c r="S159" s="20">
        <v>104.0322182</v>
      </c>
      <c r="T159" s="20">
        <v>17.193789240000001</v>
      </c>
      <c r="U159" s="21">
        <v>99</v>
      </c>
      <c r="V159" s="20">
        <v>0.55249999999999999</v>
      </c>
      <c r="W159" s="20">
        <v>3.5806</v>
      </c>
      <c r="X159" s="20">
        <v>4.1330999999999998</v>
      </c>
      <c r="Y159" s="20">
        <v>3.5167999999999999</v>
      </c>
      <c r="Z159" s="21">
        <v>242</v>
      </c>
      <c r="AA159" s="21">
        <v>0</v>
      </c>
      <c r="AB159" s="21">
        <v>242</v>
      </c>
      <c r="AC159" s="21">
        <v>0</v>
      </c>
      <c r="AD159" s="21">
        <v>16</v>
      </c>
      <c r="AE159" s="21">
        <v>9</v>
      </c>
    </row>
    <row r="160" spans="1:31">
      <c r="A160" s="16">
        <v>152</v>
      </c>
      <c r="B160" s="17" t="s">
        <v>127</v>
      </c>
      <c r="C160" s="17">
        <v>1</v>
      </c>
      <c r="D160" s="17" t="s">
        <v>64</v>
      </c>
      <c r="E160" s="11"/>
      <c r="F160" s="17" t="s">
        <v>128</v>
      </c>
      <c r="G160" s="17" t="s">
        <v>130</v>
      </c>
      <c r="H160" s="18">
        <v>39850</v>
      </c>
      <c r="I160" s="19">
        <v>1</v>
      </c>
      <c r="J160" s="20">
        <v>361.43252797000002</v>
      </c>
      <c r="K160" s="20">
        <v>322.43394726000002</v>
      </c>
      <c r="L160" s="21">
        <v>89</v>
      </c>
      <c r="M160" s="21">
        <v>321</v>
      </c>
      <c r="N160" s="20">
        <v>12.46471</v>
      </c>
      <c r="O160" s="21">
        <v>841</v>
      </c>
      <c r="P160" s="20">
        <v>33.272052479999999</v>
      </c>
      <c r="Q160" s="20">
        <v>383.17773266</v>
      </c>
      <c r="R160" s="20">
        <v>416.44978514000002</v>
      </c>
      <c r="S160" s="20">
        <v>361.43252797000002</v>
      </c>
      <c r="T160" s="20">
        <v>55.017257170000001</v>
      </c>
      <c r="U160" s="21">
        <v>321</v>
      </c>
      <c r="V160" s="20">
        <v>1.1190800000000001</v>
      </c>
      <c r="W160" s="20">
        <v>13.233919999999999</v>
      </c>
      <c r="X160" s="20">
        <v>14.353</v>
      </c>
      <c r="Y160" s="20">
        <v>12.46471</v>
      </c>
      <c r="Z160" s="21">
        <v>841</v>
      </c>
      <c r="AA160" s="21">
        <v>0</v>
      </c>
      <c r="AB160" s="21">
        <v>841</v>
      </c>
      <c r="AC160" s="21">
        <v>0</v>
      </c>
      <c r="AD160" s="21">
        <v>89</v>
      </c>
      <c r="AE160" s="21">
        <v>48</v>
      </c>
    </row>
    <row r="161" spans="1:31">
      <c r="A161" s="16">
        <v>153</v>
      </c>
      <c r="B161" s="17" t="s">
        <v>127</v>
      </c>
      <c r="C161" s="17">
        <v>1</v>
      </c>
      <c r="D161" s="17" t="s">
        <v>64</v>
      </c>
      <c r="E161" s="11"/>
      <c r="F161" s="17" t="s">
        <v>128</v>
      </c>
      <c r="G161" s="17" t="s">
        <v>129</v>
      </c>
      <c r="H161" s="18">
        <v>39980</v>
      </c>
      <c r="I161" s="19">
        <v>1</v>
      </c>
      <c r="J161" s="20">
        <v>428.757002</v>
      </c>
      <c r="K161" s="20">
        <v>382.47999600000003</v>
      </c>
      <c r="L161" s="21">
        <v>65</v>
      </c>
      <c r="M161" s="21">
        <v>377</v>
      </c>
      <c r="N161" s="20">
        <v>13.6531</v>
      </c>
      <c r="O161" s="21">
        <v>907</v>
      </c>
      <c r="P161" s="20">
        <v>61.177924789999999</v>
      </c>
      <c r="Q161" s="20">
        <v>367.57907720999998</v>
      </c>
      <c r="R161" s="20">
        <v>428.757002</v>
      </c>
      <c r="S161" s="20">
        <v>428.757002</v>
      </c>
      <c r="T161" s="20">
        <v>0</v>
      </c>
      <c r="U161" s="21">
        <v>377</v>
      </c>
      <c r="V161" s="20">
        <v>1.9594</v>
      </c>
      <c r="W161" s="20">
        <v>11.6937</v>
      </c>
      <c r="X161" s="20">
        <v>13.6531</v>
      </c>
      <c r="Y161" s="20">
        <v>13.6531</v>
      </c>
      <c r="Z161" s="21">
        <v>907</v>
      </c>
      <c r="AA161" s="21">
        <v>0</v>
      </c>
      <c r="AB161" s="21">
        <v>907</v>
      </c>
      <c r="AC161" s="21">
        <v>0</v>
      </c>
      <c r="AD161" s="21">
        <v>65</v>
      </c>
      <c r="AE161" s="21">
        <v>47</v>
      </c>
    </row>
    <row r="162" spans="1:31">
      <c r="A162" s="16">
        <v>154</v>
      </c>
      <c r="B162" s="17" t="s">
        <v>127</v>
      </c>
      <c r="C162" s="17">
        <v>1</v>
      </c>
      <c r="D162" s="17" t="s">
        <v>64</v>
      </c>
      <c r="E162" s="11"/>
      <c r="F162" s="17" t="s">
        <v>128</v>
      </c>
      <c r="G162" s="17" t="s">
        <v>131</v>
      </c>
      <c r="H162" s="18">
        <v>40360</v>
      </c>
      <c r="I162" s="19">
        <v>1</v>
      </c>
      <c r="J162" s="20">
        <v>43.823999999999998</v>
      </c>
      <c r="K162" s="20">
        <v>34.554863089999998</v>
      </c>
      <c r="L162" s="21">
        <v>14</v>
      </c>
      <c r="M162" s="21">
        <v>43</v>
      </c>
      <c r="N162" s="20">
        <v>1.3041</v>
      </c>
      <c r="O162" s="21">
        <v>82</v>
      </c>
      <c r="P162" s="20">
        <v>14.27612757</v>
      </c>
      <c r="Q162" s="20">
        <v>29.547872430000002</v>
      </c>
      <c r="R162" s="20">
        <v>43.823999999999998</v>
      </c>
      <c r="S162" s="20">
        <v>38.734292920000001</v>
      </c>
      <c r="T162" s="20">
        <v>5.0897070800000002</v>
      </c>
      <c r="U162" s="21">
        <v>43</v>
      </c>
      <c r="V162" s="20">
        <v>0.48230000000000001</v>
      </c>
      <c r="W162" s="20">
        <v>0.99360000000000004</v>
      </c>
      <c r="X162" s="20">
        <v>1.4759</v>
      </c>
      <c r="Y162" s="20">
        <v>1.3041</v>
      </c>
      <c r="Z162" s="21">
        <v>82</v>
      </c>
      <c r="AA162" s="21">
        <v>0</v>
      </c>
      <c r="AB162" s="21">
        <v>82</v>
      </c>
      <c r="AC162" s="21">
        <v>0</v>
      </c>
      <c r="AD162" s="21">
        <v>14</v>
      </c>
      <c r="AE162" s="21">
        <v>9</v>
      </c>
    </row>
    <row r="163" spans="1:31">
      <c r="A163" s="16">
        <v>155</v>
      </c>
      <c r="B163" s="17" t="s">
        <v>127</v>
      </c>
      <c r="C163" s="17">
        <v>1</v>
      </c>
      <c r="D163" s="17" t="s">
        <v>64</v>
      </c>
      <c r="E163" s="11"/>
      <c r="F163" s="17" t="s">
        <v>128</v>
      </c>
      <c r="G163" s="17" t="s">
        <v>129</v>
      </c>
      <c r="H163" s="18">
        <v>40368</v>
      </c>
      <c r="I163" s="19">
        <v>1</v>
      </c>
      <c r="J163" s="20">
        <v>227.99388339999999</v>
      </c>
      <c r="K163" s="20">
        <v>175.14192305</v>
      </c>
      <c r="L163" s="21">
        <v>24</v>
      </c>
      <c r="M163" s="21">
        <v>188</v>
      </c>
      <c r="N163" s="20">
        <v>6.6635200000000001</v>
      </c>
      <c r="O163" s="21">
        <v>460</v>
      </c>
      <c r="P163" s="20">
        <v>34.7346</v>
      </c>
      <c r="Q163" s="20">
        <v>193.25928339999999</v>
      </c>
      <c r="R163" s="20">
        <v>227.99388339999999</v>
      </c>
      <c r="S163" s="20">
        <v>196.41543952999999</v>
      </c>
      <c r="T163" s="20">
        <v>31.578443870000001</v>
      </c>
      <c r="U163" s="21">
        <v>188</v>
      </c>
      <c r="V163" s="20">
        <v>1.2073</v>
      </c>
      <c r="W163" s="20">
        <v>6.46861</v>
      </c>
      <c r="X163" s="20">
        <v>7.67591</v>
      </c>
      <c r="Y163" s="20">
        <v>6.6635200000000001</v>
      </c>
      <c r="Z163" s="21">
        <v>460</v>
      </c>
      <c r="AA163" s="21">
        <v>0</v>
      </c>
      <c r="AB163" s="21">
        <v>460</v>
      </c>
      <c r="AC163" s="21">
        <v>0</v>
      </c>
      <c r="AD163" s="21">
        <v>24</v>
      </c>
      <c r="AE163" s="21">
        <v>17</v>
      </c>
    </row>
    <row r="164" spans="1:31">
      <c r="A164" s="16">
        <v>156</v>
      </c>
      <c r="B164" s="17" t="s">
        <v>127</v>
      </c>
      <c r="C164" s="17">
        <v>1</v>
      </c>
      <c r="D164" s="17" t="s">
        <v>64</v>
      </c>
      <c r="E164" s="11"/>
      <c r="F164" s="17" t="s">
        <v>128</v>
      </c>
      <c r="G164" s="17" t="s">
        <v>129</v>
      </c>
      <c r="H164" s="18">
        <v>40494</v>
      </c>
      <c r="I164" s="19">
        <v>1</v>
      </c>
      <c r="J164" s="20">
        <v>101.19192522</v>
      </c>
      <c r="K164" s="20">
        <v>77.783096520000001</v>
      </c>
      <c r="L164" s="21">
        <v>19</v>
      </c>
      <c r="M164" s="21">
        <v>82</v>
      </c>
      <c r="N164" s="20">
        <v>2.9408500000000002</v>
      </c>
      <c r="O164" s="21">
        <v>190</v>
      </c>
      <c r="P164" s="20">
        <v>12.28756482</v>
      </c>
      <c r="Q164" s="20">
        <v>88.904360400000002</v>
      </c>
      <c r="R164" s="20">
        <v>101.19192522</v>
      </c>
      <c r="S164" s="20">
        <v>87.191010070000004</v>
      </c>
      <c r="T164" s="20">
        <v>14.000915150000001</v>
      </c>
      <c r="U164" s="21">
        <v>82</v>
      </c>
      <c r="V164" s="20">
        <v>0.4299</v>
      </c>
      <c r="W164" s="20">
        <v>2.9780700000000002</v>
      </c>
      <c r="X164" s="20">
        <v>3.4079700000000002</v>
      </c>
      <c r="Y164" s="20">
        <v>2.9408500000000002</v>
      </c>
      <c r="Z164" s="21">
        <v>190</v>
      </c>
      <c r="AA164" s="21">
        <v>0</v>
      </c>
      <c r="AB164" s="21">
        <v>190</v>
      </c>
      <c r="AC164" s="21">
        <v>36</v>
      </c>
      <c r="AD164" s="21">
        <v>19</v>
      </c>
      <c r="AE164" s="21">
        <v>1</v>
      </c>
    </row>
    <row r="165" spans="1:31">
      <c r="A165" s="16">
        <v>157</v>
      </c>
      <c r="B165" s="17" t="s">
        <v>127</v>
      </c>
      <c r="C165" s="17">
        <v>1</v>
      </c>
      <c r="D165" s="17" t="s">
        <v>64</v>
      </c>
      <c r="E165" s="11"/>
      <c r="F165" s="17" t="s">
        <v>128</v>
      </c>
      <c r="G165" s="17" t="s">
        <v>131</v>
      </c>
      <c r="H165" s="18">
        <v>40687</v>
      </c>
      <c r="I165" s="19">
        <v>1</v>
      </c>
      <c r="J165" s="20">
        <v>253.32275999999999</v>
      </c>
      <c r="K165" s="20">
        <v>143.3636444</v>
      </c>
      <c r="L165" s="21">
        <v>24</v>
      </c>
      <c r="M165" s="21">
        <v>205</v>
      </c>
      <c r="N165" s="20">
        <v>7.4253</v>
      </c>
      <c r="O165" s="21">
        <v>463</v>
      </c>
      <c r="P165" s="20">
        <v>59.141159999999999</v>
      </c>
      <c r="Q165" s="20">
        <v>194.1816</v>
      </c>
      <c r="R165" s="20">
        <v>253.32275999999999</v>
      </c>
      <c r="S165" s="20">
        <v>221.30984666000001</v>
      </c>
      <c r="T165" s="20">
        <v>32.012913339999997</v>
      </c>
      <c r="U165" s="21">
        <v>205</v>
      </c>
      <c r="V165" s="20">
        <v>1.88656</v>
      </c>
      <c r="W165" s="20">
        <v>6.5211199999999998</v>
      </c>
      <c r="X165" s="20">
        <v>8.4076799999999992</v>
      </c>
      <c r="Y165" s="20">
        <v>7.4253</v>
      </c>
      <c r="Z165" s="21">
        <v>463</v>
      </c>
      <c r="AA165" s="21">
        <v>0</v>
      </c>
      <c r="AB165" s="21">
        <v>463</v>
      </c>
      <c r="AC165" s="21">
        <v>0</v>
      </c>
      <c r="AD165" s="21">
        <v>24</v>
      </c>
      <c r="AE165" s="21">
        <v>6</v>
      </c>
    </row>
    <row r="166" spans="1:31">
      <c r="A166" s="16">
        <v>158</v>
      </c>
      <c r="B166" s="17" t="s">
        <v>127</v>
      </c>
      <c r="C166" s="17">
        <v>1</v>
      </c>
      <c r="D166" s="17" t="s">
        <v>64</v>
      </c>
      <c r="E166" s="11"/>
      <c r="F166" s="17" t="s">
        <v>128</v>
      </c>
      <c r="G166" s="17" t="s">
        <v>129</v>
      </c>
      <c r="H166" s="18">
        <v>40694</v>
      </c>
      <c r="I166" s="19">
        <v>1</v>
      </c>
      <c r="J166" s="20">
        <v>286.94296641</v>
      </c>
      <c r="K166" s="20">
        <v>130.26095411</v>
      </c>
      <c r="L166" s="21">
        <v>21</v>
      </c>
      <c r="M166" s="21">
        <v>190</v>
      </c>
      <c r="N166" s="20">
        <v>6.6948999999999996</v>
      </c>
      <c r="O166" s="21">
        <v>445</v>
      </c>
      <c r="P166" s="20">
        <v>18.41651543</v>
      </c>
      <c r="Q166" s="20">
        <v>268.92845097999998</v>
      </c>
      <c r="R166" s="20">
        <v>287.34496640999998</v>
      </c>
      <c r="S166" s="20">
        <v>200.74118494999999</v>
      </c>
      <c r="T166" s="20">
        <v>86.603781459999993</v>
      </c>
      <c r="U166" s="21">
        <v>190</v>
      </c>
      <c r="V166" s="20">
        <v>0.61819999999999997</v>
      </c>
      <c r="W166" s="20">
        <v>7.49709</v>
      </c>
      <c r="X166" s="20">
        <v>8.1152899999999999</v>
      </c>
      <c r="Y166" s="20">
        <v>6.6948999999999996</v>
      </c>
      <c r="Z166" s="21">
        <v>445</v>
      </c>
      <c r="AA166" s="21">
        <v>0</v>
      </c>
      <c r="AB166" s="21">
        <v>445</v>
      </c>
      <c r="AC166" s="21">
        <v>0</v>
      </c>
      <c r="AD166" s="21">
        <v>20</v>
      </c>
      <c r="AE166" s="21">
        <v>7</v>
      </c>
    </row>
    <row r="167" spans="1:31">
      <c r="A167" s="16">
        <v>159</v>
      </c>
      <c r="B167" s="17" t="s">
        <v>127</v>
      </c>
      <c r="C167" s="17">
        <v>1</v>
      </c>
      <c r="D167" s="17" t="s">
        <v>64</v>
      </c>
      <c r="E167" s="11"/>
      <c r="F167" s="17" t="s">
        <v>128</v>
      </c>
      <c r="G167" s="17" t="s">
        <v>129</v>
      </c>
      <c r="H167" s="18">
        <v>40988</v>
      </c>
      <c r="I167" s="19">
        <v>1</v>
      </c>
      <c r="J167" s="20">
        <v>120.89138124</v>
      </c>
      <c r="K167" s="20">
        <v>54.722753570000002</v>
      </c>
      <c r="L167" s="21">
        <v>10</v>
      </c>
      <c r="M167" s="21">
        <v>82</v>
      </c>
      <c r="N167" s="20">
        <v>2.64506</v>
      </c>
      <c r="O167" s="21">
        <v>175</v>
      </c>
      <c r="P167" s="20">
        <v>9.8460315000000005</v>
      </c>
      <c r="Q167" s="20">
        <v>111.17242704</v>
      </c>
      <c r="R167" s="20">
        <v>121.01845854</v>
      </c>
      <c r="S167" s="20">
        <v>84.509666999999993</v>
      </c>
      <c r="T167" s="20">
        <v>36.508791539999997</v>
      </c>
      <c r="U167" s="21">
        <v>82</v>
      </c>
      <c r="V167" s="20">
        <v>0.30817</v>
      </c>
      <c r="W167" s="20">
        <v>3.0322499999999999</v>
      </c>
      <c r="X167" s="20">
        <v>3.3404199999999999</v>
      </c>
      <c r="Y167" s="20">
        <v>2.64506</v>
      </c>
      <c r="Z167" s="21">
        <v>175</v>
      </c>
      <c r="AA167" s="21">
        <v>0</v>
      </c>
      <c r="AB167" s="21">
        <v>175</v>
      </c>
      <c r="AC167" s="21">
        <v>0</v>
      </c>
      <c r="AD167" s="21">
        <v>10</v>
      </c>
      <c r="AE167" s="21">
        <v>0</v>
      </c>
    </row>
    <row r="168" spans="1:31">
      <c r="A168" s="16">
        <v>160</v>
      </c>
      <c r="B168" s="17" t="s">
        <v>127</v>
      </c>
      <c r="C168" s="17">
        <v>1</v>
      </c>
      <c r="D168" s="17" t="s">
        <v>64</v>
      </c>
      <c r="E168" s="11"/>
      <c r="F168" s="17" t="s">
        <v>128</v>
      </c>
      <c r="G168" s="17" t="s">
        <v>131</v>
      </c>
      <c r="H168" s="18">
        <v>40988</v>
      </c>
      <c r="I168" s="19">
        <v>1</v>
      </c>
      <c r="J168" s="20">
        <v>148.99485000000001</v>
      </c>
      <c r="K168" s="20">
        <v>75.644407079999993</v>
      </c>
      <c r="L168" s="21">
        <v>13</v>
      </c>
      <c r="M168" s="21">
        <v>111</v>
      </c>
      <c r="N168" s="20">
        <v>3.661</v>
      </c>
      <c r="O168" s="21">
        <v>227</v>
      </c>
      <c r="P168" s="20">
        <v>73.919394100000005</v>
      </c>
      <c r="Q168" s="20">
        <v>75.075455899999994</v>
      </c>
      <c r="R168" s="20">
        <v>148.99485000000001</v>
      </c>
      <c r="S168" s="20">
        <v>116.86717280000001</v>
      </c>
      <c r="T168" s="20">
        <v>32.127677200000001</v>
      </c>
      <c r="U168" s="21">
        <v>111</v>
      </c>
      <c r="V168" s="20">
        <v>2.1608999999999998</v>
      </c>
      <c r="W168" s="20">
        <v>2.1564999999999999</v>
      </c>
      <c r="X168" s="20">
        <v>4.3174000000000001</v>
      </c>
      <c r="Y168" s="20">
        <v>3.6659999999999999</v>
      </c>
      <c r="Z168" s="21">
        <v>227</v>
      </c>
      <c r="AA168" s="21">
        <v>0</v>
      </c>
      <c r="AB168" s="21">
        <v>227</v>
      </c>
      <c r="AC168" s="21">
        <v>0</v>
      </c>
      <c r="AD168" s="21">
        <v>13</v>
      </c>
      <c r="AE168" s="21">
        <v>0</v>
      </c>
    </row>
    <row r="169" spans="1:31">
      <c r="A169" s="16">
        <v>161</v>
      </c>
      <c r="B169" s="17" t="s">
        <v>127</v>
      </c>
      <c r="C169" s="17">
        <v>1</v>
      </c>
      <c r="D169" s="17" t="s">
        <v>64</v>
      </c>
      <c r="E169" s="11"/>
      <c r="F169" s="17" t="s">
        <v>128</v>
      </c>
      <c r="G169" s="17" t="s">
        <v>129</v>
      </c>
      <c r="H169" s="18">
        <v>41073</v>
      </c>
      <c r="I169" s="19">
        <v>1</v>
      </c>
      <c r="J169" s="20">
        <v>88.217081100000001</v>
      </c>
      <c r="K169" s="20">
        <v>46.43524086</v>
      </c>
      <c r="L169" s="21">
        <v>12</v>
      </c>
      <c r="M169" s="21">
        <v>65</v>
      </c>
      <c r="N169" s="20">
        <v>2.25346</v>
      </c>
      <c r="O169" s="21">
        <v>165</v>
      </c>
      <c r="P169" s="20">
        <v>31.358077600000001</v>
      </c>
      <c r="Q169" s="20">
        <v>58.647308899999999</v>
      </c>
      <c r="R169" s="20">
        <v>90.0053865</v>
      </c>
      <c r="S169" s="20">
        <v>72.828351889999993</v>
      </c>
      <c r="T169" s="20">
        <v>17.17703461</v>
      </c>
      <c r="U169" s="21">
        <v>65</v>
      </c>
      <c r="V169" s="20">
        <v>0.98795999999999995</v>
      </c>
      <c r="W169" s="20">
        <v>1.8438099999999999</v>
      </c>
      <c r="X169" s="20">
        <v>2.8317700000000001</v>
      </c>
      <c r="Y169" s="20">
        <v>2.2931599999999999</v>
      </c>
      <c r="Z169" s="21">
        <v>165</v>
      </c>
      <c r="AA169" s="21">
        <v>0</v>
      </c>
      <c r="AB169" s="21">
        <v>165</v>
      </c>
      <c r="AC169" s="21">
        <v>0</v>
      </c>
      <c r="AD169" s="21">
        <v>12</v>
      </c>
      <c r="AE169" s="21">
        <v>0</v>
      </c>
    </row>
    <row r="170" spans="1:31">
      <c r="A170" s="16">
        <v>162</v>
      </c>
      <c r="B170" s="17" t="s">
        <v>127</v>
      </c>
      <c r="C170" s="17">
        <v>1</v>
      </c>
      <c r="D170" s="17" t="s">
        <v>64</v>
      </c>
      <c r="E170" s="11"/>
      <c r="F170" s="17" t="s">
        <v>128</v>
      </c>
      <c r="G170" s="17" t="s">
        <v>131</v>
      </c>
      <c r="H170" s="18">
        <v>41073</v>
      </c>
      <c r="I170" s="19">
        <v>1</v>
      </c>
      <c r="J170" s="20">
        <v>241.7544675</v>
      </c>
      <c r="K170" s="20">
        <v>143.226009</v>
      </c>
      <c r="L170" s="21">
        <v>44</v>
      </c>
      <c r="M170" s="21">
        <v>200</v>
      </c>
      <c r="N170" s="20">
        <v>6.9576399999999996</v>
      </c>
      <c r="O170" s="21">
        <v>412</v>
      </c>
      <c r="P170" s="20">
        <v>106.46513654</v>
      </c>
      <c r="Q170" s="20">
        <v>135.28933096</v>
      </c>
      <c r="R170" s="20">
        <v>241.7544675</v>
      </c>
      <c r="S170" s="20">
        <v>219.99596095000001</v>
      </c>
      <c r="T170" s="20">
        <v>21.75850655</v>
      </c>
      <c r="U170" s="21">
        <v>200</v>
      </c>
      <c r="V170" s="20">
        <v>3.4001299999999999</v>
      </c>
      <c r="W170" s="20">
        <v>4.2591799999999997</v>
      </c>
      <c r="X170" s="20">
        <v>7.6593099999999996</v>
      </c>
      <c r="Y170" s="20">
        <v>6.9576399999999996</v>
      </c>
      <c r="Z170" s="21">
        <v>412</v>
      </c>
      <c r="AA170" s="21">
        <v>0</v>
      </c>
      <c r="AB170" s="21">
        <v>412</v>
      </c>
      <c r="AC170" s="21">
        <v>0</v>
      </c>
      <c r="AD170" s="21">
        <v>42</v>
      </c>
      <c r="AE170" s="21">
        <v>1</v>
      </c>
    </row>
    <row r="171" spans="1:31">
      <c r="A171" s="16">
        <v>163</v>
      </c>
      <c r="B171" s="17" t="s">
        <v>127</v>
      </c>
      <c r="C171" s="17">
        <v>1</v>
      </c>
      <c r="D171" s="17" t="s">
        <v>64</v>
      </c>
      <c r="E171" s="11"/>
      <c r="F171" s="17" t="s">
        <v>128</v>
      </c>
      <c r="G171" s="17" t="s">
        <v>129</v>
      </c>
      <c r="H171" s="18">
        <v>41473</v>
      </c>
      <c r="I171" s="19">
        <v>1</v>
      </c>
      <c r="J171" s="20">
        <v>474.95617399999998</v>
      </c>
      <c r="K171" s="20">
        <v>201.52404999999999</v>
      </c>
      <c r="L171" s="21">
        <v>49</v>
      </c>
      <c r="M171" s="21">
        <v>319</v>
      </c>
      <c r="N171" s="20">
        <v>13.144500000000001</v>
      </c>
      <c r="O171" s="21">
        <v>850</v>
      </c>
      <c r="P171" s="20">
        <v>0</v>
      </c>
      <c r="Q171" s="20">
        <v>68.894400000000005</v>
      </c>
      <c r="R171" s="20">
        <v>68.894400000000005</v>
      </c>
      <c r="S171" s="20">
        <v>52.704340000000002</v>
      </c>
      <c r="T171" s="20">
        <v>16.190059999999999</v>
      </c>
      <c r="U171" s="21">
        <v>28</v>
      </c>
      <c r="V171" s="20">
        <v>0</v>
      </c>
      <c r="W171" s="20">
        <v>1.7248000000000001</v>
      </c>
      <c r="X171" s="20">
        <v>1.7248000000000001</v>
      </c>
      <c r="Y171" s="20">
        <v>1.5592999999999999</v>
      </c>
      <c r="Z171" s="21">
        <v>84</v>
      </c>
      <c r="AA171" s="21">
        <v>9</v>
      </c>
      <c r="AB171" s="21">
        <v>93</v>
      </c>
      <c r="AC171" s="21">
        <v>0</v>
      </c>
      <c r="AD171" s="21">
        <v>0</v>
      </c>
      <c r="AE171" s="21">
        <v>0</v>
      </c>
    </row>
    <row r="172" spans="1:31">
      <c r="A172" s="16">
        <v>164</v>
      </c>
      <c r="B172" s="17" t="s">
        <v>127</v>
      </c>
      <c r="C172" s="17">
        <v>1</v>
      </c>
      <c r="D172" s="17" t="s">
        <v>64</v>
      </c>
      <c r="E172" s="11"/>
      <c r="F172" s="17" t="s">
        <v>128</v>
      </c>
      <c r="G172" s="17" t="s">
        <v>131</v>
      </c>
      <c r="H172" s="18">
        <v>41473</v>
      </c>
      <c r="I172" s="19">
        <v>1</v>
      </c>
      <c r="J172" s="20">
        <v>982.19731030000003</v>
      </c>
      <c r="K172" s="20">
        <v>447.29547971</v>
      </c>
      <c r="L172" s="21">
        <v>148</v>
      </c>
      <c r="M172" s="21">
        <v>737</v>
      </c>
      <c r="N172" s="20">
        <v>26.57077</v>
      </c>
      <c r="O172" s="21">
        <v>1682</v>
      </c>
      <c r="P172" s="20">
        <v>98.297743100000005</v>
      </c>
      <c r="Q172" s="20">
        <v>118.90302406000001</v>
      </c>
      <c r="R172" s="20">
        <v>217.20076716</v>
      </c>
      <c r="S172" s="20">
        <v>190.51879106000001</v>
      </c>
      <c r="T172" s="20">
        <v>26.6819761</v>
      </c>
      <c r="U172" s="21">
        <v>157</v>
      </c>
      <c r="V172" s="20">
        <v>2.98142</v>
      </c>
      <c r="W172" s="20">
        <v>3.4278599999999999</v>
      </c>
      <c r="X172" s="20">
        <v>6.4092799999999999</v>
      </c>
      <c r="Y172" s="20">
        <v>5.6075200000000001</v>
      </c>
      <c r="Z172" s="21">
        <v>341</v>
      </c>
      <c r="AA172" s="21">
        <v>9</v>
      </c>
      <c r="AB172" s="21">
        <v>350</v>
      </c>
      <c r="AC172" s="21">
        <v>2</v>
      </c>
      <c r="AD172" s="21">
        <v>22</v>
      </c>
      <c r="AE172" s="21">
        <v>0</v>
      </c>
    </row>
    <row r="173" spans="1:31">
      <c r="A173" s="16">
        <v>165</v>
      </c>
      <c r="B173" s="17" t="s">
        <v>132</v>
      </c>
      <c r="C173" s="17">
        <v>2</v>
      </c>
      <c r="D173" s="17" t="s">
        <v>3</v>
      </c>
      <c r="E173" s="11"/>
      <c r="F173" s="17" t="s">
        <v>128</v>
      </c>
      <c r="G173" s="17" t="s">
        <v>129</v>
      </c>
      <c r="H173" s="18">
        <v>39742</v>
      </c>
      <c r="I173" s="19">
        <v>2</v>
      </c>
      <c r="J173" s="20">
        <v>223.21763000000001</v>
      </c>
      <c r="K173" s="20">
        <v>97.289500000000004</v>
      </c>
      <c r="L173" s="21">
        <v>35</v>
      </c>
      <c r="M173" s="21">
        <v>164</v>
      </c>
      <c r="N173" s="20">
        <v>6.6341599999999996</v>
      </c>
      <c r="O173" s="21">
        <v>378</v>
      </c>
      <c r="P173" s="20">
        <v>0</v>
      </c>
      <c r="Q173" s="20">
        <v>223.21763000000001</v>
      </c>
      <c r="R173" s="20">
        <v>223.21763000000001</v>
      </c>
      <c r="S173" s="20">
        <v>223.21763000000001</v>
      </c>
      <c r="T173" s="20">
        <v>0</v>
      </c>
      <c r="U173" s="21">
        <v>164</v>
      </c>
      <c r="V173" s="20">
        <v>0</v>
      </c>
      <c r="W173" s="20">
        <v>6.6341599999999996</v>
      </c>
      <c r="X173" s="20">
        <v>6.6341599999999996</v>
      </c>
      <c r="Y173" s="20">
        <v>6.6341599999999996</v>
      </c>
      <c r="Z173" s="21">
        <v>378</v>
      </c>
      <c r="AA173" s="21">
        <v>0</v>
      </c>
      <c r="AB173" s="21">
        <v>378</v>
      </c>
      <c r="AC173" s="21">
        <v>0</v>
      </c>
      <c r="AD173" s="21">
        <v>35</v>
      </c>
      <c r="AE173" s="21">
        <v>15</v>
      </c>
    </row>
    <row r="174" spans="1:31">
      <c r="A174" s="16">
        <v>166</v>
      </c>
      <c r="B174" s="17" t="s">
        <v>132</v>
      </c>
      <c r="C174" s="17">
        <v>2</v>
      </c>
      <c r="D174" s="17" t="s">
        <v>3</v>
      </c>
      <c r="E174" s="11"/>
      <c r="F174" s="17" t="s">
        <v>128</v>
      </c>
      <c r="G174" s="17" t="s">
        <v>130</v>
      </c>
      <c r="H174" s="18">
        <v>39898</v>
      </c>
      <c r="I174" s="19">
        <v>2</v>
      </c>
      <c r="J174" s="20">
        <v>122.04662500000001</v>
      </c>
      <c r="K174" s="20">
        <v>92.628187499999996</v>
      </c>
      <c r="L174" s="21">
        <v>12</v>
      </c>
      <c r="M174" s="21">
        <v>68</v>
      </c>
      <c r="N174" s="20">
        <v>3.4394</v>
      </c>
      <c r="O174" s="21">
        <v>190</v>
      </c>
      <c r="P174" s="20">
        <v>0</v>
      </c>
      <c r="Q174" s="20">
        <v>122.04662500000001</v>
      </c>
      <c r="R174" s="20">
        <v>122.04662500000001</v>
      </c>
      <c r="S174" s="20">
        <v>98.540625000000006</v>
      </c>
      <c r="T174" s="20">
        <v>23.506</v>
      </c>
      <c r="U174" s="21">
        <v>68</v>
      </c>
      <c r="V174" s="20">
        <v>0</v>
      </c>
      <c r="W174" s="20">
        <v>4.2450999999999999</v>
      </c>
      <c r="X174" s="20">
        <v>4.2450999999999999</v>
      </c>
      <c r="Y174" s="20">
        <v>3.4285999999999999</v>
      </c>
      <c r="Z174" s="21">
        <v>190</v>
      </c>
      <c r="AA174" s="21">
        <v>0</v>
      </c>
      <c r="AB174" s="21">
        <v>190</v>
      </c>
      <c r="AC174" s="21">
        <v>0</v>
      </c>
      <c r="AD174" s="21">
        <v>12</v>
      </c>
      <c r="AE174" s="21">
        <v>12</v>
      </c>
    </row>
    <row r="175" spans="1:31">
      <c r="A175" s="16">
        <v>167</v>
      </c>
      <c r="B175" s="17" t="s">
        <v>132</v>
      </c>
      <c r="C175" s="17">
        <v>2</v>
      </c>
      <c r="D175" s="17" t="s">
        <v>3</v>
      </c>
      <c r="E175" s="11"/>
      <c r="F175" s="17" t="s">
        <v>128</v>
      </c>
      <c r="G175" s="17" t="s">
        <v>129</v>
      </c>
      <c r="H175" s="18">
        <v>40018</v>
      </c>
      <c r="I175" s="19">
        <v>2</v>
      </c>
      <c r="J175" s="20">
        <v>107.4228126</v>
      </c>
      <c r="K175" s="20">
        <v>98.463540019999996</v>
      </c>
      <c r="L175" s="21">
        <v>20</v>
      </c>
      <c r="M175" s="21">
        <v>99</v>
      </c>
      <c r="N175" s="20">
        <v>3.9163000000000001</v>
      </c>
      <c r="O175" s="21">
        <v>252</v>
      </c>
      <c r="P175" s="20">
        <v>0</v>
      </c>
      <c r="Q175" s="20">
        <v>158.82759100000001</v>
      </c>
      <c r="R175" s="20">
        <v>158.82759100000001</v>
      </c>
      <c r="S175" s="20">
        <v>107.422815</v>
      </c>
      <c r="T175" s="20">
        <v>51.404775999999998</v>
      </c>
      <c r="U175" s="21">
        <v>98</v>
      </c>
      <c r="V175" s="20">
        <v>0</v>
      </c>
      <c r="W175" s="20">
        <v>5.7686400000000004</v>
      </c>
      <c r="X175" s="20">
        <v>5.7686400000000004</v>
      </c>
      <c r="Y175" s="20">
        <v>3.9163000000000001</v>
      </c>
      <c r="Z175" s="21">
        <v>252</v>
      </c>
      <c r="AA175" s="21">
        <v>0</v>
      </c>
      <c r="AB175" s="21">
        <v>252</v>
      </c>
      <c r="AC175" s="21">
        <v>0</v>
      </c>
      <c r="AD175" s="21">
        <v>20</v>
      </c>
      <c r="AE175" s="21">
        <v>17</v>
      </c>
    </row>
    <row r="176" spans="1:31">
      <c r="A176" s="16">
        <v>168</v>
      </c>
      <c r="B176" s="17" t="s">
        <v>132</v>
      </c>
      <c r="C176" s="17">
        <v>2</v>
      </c>
      <c r="D176" s="17" t="s">
        <v>3</v>
      </c>
      <c r="E176" s="11"/>
      <c r="F176" s="17" t="s">
        <v>128</v>
      </c>
      <c r="G176" s="17" t="s">
        <v>129</v>
      </c>
      <c r="H176" s="18">
        <v>40340</v>
      </c>
      <c r="I176" s="19">
        <v>2</v>
      </c>
      <c r="J176" s="20">
        <v>444.6080925</v>
      </c>
      <c r="K176" s="20">
        <v>353.44587741999999</v>
      </c>
      <c r="L176" s="21">
        <v>84</v>
      </c>
      <c r="M176" s="21">
        <v>311</v>
      </c>
      <c r="N176" s="20">
        <v>13.09098</v>
      </c>
      <c r="O176" s="21">
        <v>794</v>
      </c>
      <c r="P176" s="20">
        <v>0</v>
      </c>
      <c r="Q176" s="20">
        <v>434.19268625000001</v>
      </c>
      <c r="R176" s="20">
        <v>434.19268625000001</v>
      </c>
      <c r="S176" s="20">
        <v>368.14049712000002</v>
      </c>
      <c r="T176" s="20">
        <v>66.052189130000002</v>
      </c>
      <c r="U176" s="21">
        <v>235</v>
      </c>
      <c r="V176" s="20">
        <v>0</v>
      </c>
      <c r="W176" s="20">
        <v>15.42717</v>
      </c>
      <c r="X176" s="20">
        <v>15.42717</v>
      </c>
      <c r="Y176" s="20">
        <v>13.09098</v>
      </c>
      <c r="Z176" s="21">
        <v>785</v>
      </c>
      <c r="AA176" s="21">
        <v>9</v>
      </c>
      <c r="AB176" s="21">
        <v>794</v>
      </c>
      <c r="AC176" s="21">
        <v>0</v>
      </c>
      <c r="AD176" s="21">
        <v>82</v>
      </c>
      <c r="AE176" s="21">
        <v>51</v>
      </c>
    </row>
    <row r="177" spans="1:31">
      <c r="A177" s="16">
        <v>169</v>
      </c>
      <c r="B177" s="17" t="s">
        <v>132</v>
      </c>
      <c r="C177" s="17">
        <v>2</v>
      </c>
      <c r="D177" s="17" t="s">
        <v>3</v>
      </c>
      <c r="E177" s="11"/>
      <c r="F177" s="17" t="s">
        <v>128</v>
      </c>
      <c r="G177" s="17" t="s">
        <v>129</v>
      </c>
      <c r="H177" s="18">
        <v>40388</v>
      </c>
      <c r="I177" s="19">
        <v>2</v>
      </c>
      <c r="J177" s="20">
        <v>32.863995629999998</v>
      </c>
      <c r="K177" s="20">
        <v>29.355311650000001</v>
      </c>
      <c r="L177" s="21">
        <v>3</v>
      </c>
      <c r="M177" s="21">
        <v>28</v>
      </c>
      <c r="N177" s="20">
        <v>1.1428</v>
      </c>
      <c r="O177" s="21">
        <v>52</v>
      </c>
      <c r="P177" s="20">
        <v>0</v>
      </c>
      <c r="Q177" s="20">
        <v>32.863995629999998</v>
      </c>
      <c r="R177" s="20">
        <v>32.863995629999998</v>
      </c>
      <c r="S177" s="20">
        <v>32.089957830000003</v>
      </c>
      <c r="T177" s="20">
        <v>0.7740378</v>
      </c>
      <c r="U177" s="21">
        <v>28</v>
      </c>
      <c r="V177" s="20">
        <v>0</v>
      </c>
      <c r="W177" s="20">
        <v>1.1702999999999999</v>
      </c>
      <c r="X177" s="20">
        <v>1.1702999999999999</v>
      </c>
      <c r="Y177" s="20">
        <v>1.1428</v>
      </c>
      <c r="Z177" s="21">
        <v>52</v>
      </c>
      <c r="AA177" s="21">
        <v>0</v>
      </c>
      <c r="AB177" s="21">
        <v>52</v>
      </c>
      <c r="AC177" s="21">
        <v>0</v>
      </c>
      <c r="AD177" s="21">
        <v>1</v>
      </c>
      <c r="AE177" s="21">
        <v>0</v>
      </c>
    </row>
    <row r="178" spans="1:31">
      <c r="A178" s="16">
        <v>170</v>
      </c>
      <c r="B178" s="17" t="s">
        <v>132</v>
      </c>
      <c r="C178" s="17">
        <v>2</v>
      </c>
      <c r="D178" s="17" t="s">
        <v>3</v>
      </c>
      <c r="E178" s="11"/>
      <c r="F178" s="17" t="s">
        <v>128</v>
      </c>
      <c r="G178" s="17" t="s">
        <v>129</v>
      </c>
      <c r="H178" s="18">
        <v>40500</v>
      </c>
      <c r="I178" s="19">
        <v>2</v>
      </c>
      <c r="J178" s="20">
        <v>183.70821083000001</v>
      </c>
      <c r="K178" s="20">
        <v>170.47432719</v>
      </c>
      <c r="L178" s="21">
        <v>41</v>
      </c>
      <c r="M178" s="21">
        <v>149</v>
      </c>
      <c r="N178" s="20">
        <v>6.3343999999999996</v>
      </c>
      <c r="O178" s="21">
        <v>319</v>
      </c>
      <c r="P178" s="20">
        <v>0</v>
      </c>
      <c r="Q178" s="20">
        <v>183.70821083000001</v>
      </c>
      <c r="R178" s="20">
        <v>183.70821083000001</v>
      </c>
      <c r="S178" s="20">
        <v>181.69560623999999</v>
      </c>
      <c r="T178" s="20">
        <v>2.01260459</v>
      </c>
      <c r="U178" s="21">
        <v>149</v>
      </c>
      <c r="V178" s="20">
        <v>0</v>
      </c>
      <c r="W178" s="20">
        <v>6.3905799999999999</v>
      </c>
      <c r="X178" s="20">
        <v>6.3905799999999999</v>
      </c>
      <c r="Y178" s="20">
        <v>6.3343999999999996</v>
      </c>
      <c r="Z178" s="21">
        <v>318</v>
      </c>
      <c r="AA178" s="21">
        <v>1</v>
      </c>
      <c r="AB178" s="21">
        <v>319</v>
      </c>
      <c r="AC178" s="21">
        <v>0</v>
      </c>
      <c r="AD178" s="21">
        <v>35</v>
      </c>
      <c r="AE178" s="21">
        <v>19</v>
      </c>
    </row>
    <row r="179" spans="1:31">
      <c r="A179" s="16">
        <v>171</v>
      </c>
      <c r="B179" s="17" t="s">
        <v>132</v>
      </c>
      <c r="C179" s="17">
        <v>2</v>
      </c>
      <c r="D179" s="17" t="s">
        <v>3</v>
      </c>
      <c r="E179" s="11"/>
      <c r="F179" s="17" t="s">
        <v>128</v>
      </c>
      <c r="G179" s="17" t="s">
        <v>129</v>
      </c>
      <c r="H179" s="18">
        <v>40750</v>
      </c>
      <c r="I179" s="19">
        <v>2</v>
      </c>
      <c r="J179" s="20">
        <v>376.73837061</v>
      </c>
      <c r="K179" s="20">
        <v>255.07084397</v>
      </c>
      <c r="L179" s="21">
        <v>69</v>
      </c>
      <c r="M179" s="21">
        <v>297</v>
      </c>
      <c r="N179" s="20">
        <v>11.710660000000001</v>
      </c>
      <c r="O179" s="21">
        <v>741</v>
      </c>
      <c r="P179" s="20">
        <v>4.0336249999999998</v>
      </c>
      <c r="Q179" s="20">
        <v>372.70474560999997</v>
      </c>
      <c r="R179" s="20">
        <v>376.73837061</v>
      </c>
      <c r="S179" s="20">
        <v>328.31246436999999</v>
      </c>
      <c r="T179" s="20">
        <v>48.425906240000003</v>
      </c>
      <c r="U179" s="21">
        <v>297</v>
      </c>
      <c r="V179" s="20">
        <v>0.14030000000000001</v>
      </c>
      <c r="W179" s="20">
        <v>12.89198</v>
      </c>
      <c r="X179" s="20">
        <v>13.03228</v>
      </c>
      <c r="Y179" s="20">
        <v>11.518459999999999</v>
      </c>
      <c r="Z179" s="21">
        <v>726</v>
      </c>
      <c r="AA179" s="21">
        <v>15</v>
      </c>
      <c r="AB179" s="21">
        <v>741</v>
      </c>
      <c r="AC179" s="21">
        <v>0</v>
      </c>
      <c r="AD179" s="21">
        <v>65</v>
      </c>
      <c r="AE179" s="21">
        <v>16</v>
      </c>
    </row>
    <row r="180" spans="1:31">
      <c r="A180" s="16">
        <v>172</v>
      </c>
      <c r="B180" s="17" t="s">
        <v>132</v>
      </c>
      <c r="C180" s="17">
        <v>2</v>
      </c>
      <c r="D180" s="17" t="s">
        <v>3</v>
      </c>
      <c r="E180" s="11"/>
      <c r="F180" s="17" t="s">
        <v>128</v>
      </c>
      <c r="G180" s="17" t="s">
        <v>131</v>
      </c>
      <c r="H180" s="18">
        <v>40997</v>
      </c>
      <c r="I180" s="19">
        <v>2</v>
      </c>
      <c r="J180" s="20">
        <v>173.16038850000001</v>
      </c>
      <c r="K180" s="20">
        <v>125.26651127</v>
      </c>
      <c r="L180" s="21">
        <v>37</v>
      </c>
      <c r="M180" s="21">
        <v>141</v>
      </c>
      <c r="N180" s="20">
        <v>5.7104900000000001</v>
      </c>
      <c r="O180" s="21">
        <v>343</v>
      </c>
      <c r="P180" s="20">
        <v>0</v>
      </c>
      <c r="Q180" s="20">
        <v>143.1938375</v>
      </c>
      <c r="R180" s="20">
        <v>143.1938375</v>
      </c>
      <c r="S180" s="20">
        <v>138.12837500000001</v>
      </c>
      <c r="T180" s="20">
        <v>5.0654624999999998</v>
      </c>
      <c r="U180" s="21">
        <v>112</v>
      </c>
      <c r="V180" s="20">
        <v>0</v>
      </c>
      <c r="W180" s="20">
        <v>5.0432100000000002</v>
      </c>
      <c r="X180" s="20">
        <v>5.0432100000000002</v>
      </c>
      <c r="Y180" s="20">
        <v>4.8570000000000002</v>
      </c>
      <c r="Z180" s="21">
        <v>260</v>
      </c>
      <c r="AA180" s="21">
        <v>33</v>
      </c>
      <c r="AB180" s="21">
        <v>293</v>
      </c>
      <c r="AC180" s="21">
        <v>0</v>
      </c>
      <c r="AD180" s="21">
        <v>28</v>
      </c>
      <c r="AE180" s="21">
        <v>16</v>
      </c>
    </row>
    <row r="181" spans="1:31">
      <c r="A181" s="16">
        <v>173</v>
      </c>
      <c r="B181" s="17" t="s">
        <v>132</v>
      </c>
      <c r="C181" s="17">
        <v>2</v>
      </c>
      <c r="D181" s="17" t="s">
        <v>3</v>
      </c>
      <c r="E181" s="11"/>
      <c r="F181" s="17" t="s">
        <v>128</v>
      </c>
      <c r="G181" s="17" t="s">
        <v>131</v>
      </c>
      <c r="H181" s="18">
        <v>41082</v>
      </c>
      <c r="I181" s="19">
        <v>2</v>
      </c>
      <c r="J181" s="20">
        <v>29.254638</v>
      </c>
      <c r="K181" s="20">
        <v>22.459849869999999</v>
      </c>
      <c r="L181" s="21">
        <v>3</v>
      </c>
      <c r="M181" s="21">
        <v>17</v>
      </c>
      <c r="N181" s="20">
        <v>0.97140000000000004</v>
      </c>
      <c r="O181" s="21">
        <v>44</v>
      </c>
      <c r="P181" s="20">
        <v>0</v>
      </c>
      <c r="Q181" s="20">
        <v>29.102637999999999</v>
      </c>
      <c r="R181" s="20">
        <v>29.102637999999999</v>
      </c>
      <c r="S181" s="20">
        <v>28.972975000000002</v>
      </c>
      <c r="T181" s="20">
        <v>0.129663</v>
      </c>
      <c r="U181" s="21">
        <v>17</v>
      </c>
      <c r="V181" s="20">
        <v>0</v>
      </c>
      <c r="W181" s="20">
        <v>0.96640999999999999</v>
      </c>
      <c r="X181" s="20">
        <v>0.96640999999999999</v>
      </c>
      <c r="Y181" s="20">
        <v>0.96189999999999998</v>
      </c>
      <c r="Z181" s="21">
        <v>14</v>
      </c>
      <c r="AA181" s="21">
        <v>28</v>
      </c>
      <c r="AB181" s="21">
        <v>42</v>
      </c>
      <c r="AC181" s="21">
        <v>0</v>
      </c>
      <c r="AD181" s="21">
        <v>3</v>
      </c>
      <c r="AE181" s="21">
        <v>0</v>
      </c>
    </row>
    <row r="182" spans="1:31">
      <c r="A182" s="16">
        <v>174</v>
      </c>
      <c r="B182" s="17" t="s">
        <v>132</v>
      </c>
      <c r="C182" s="17">
        <v>2</v>
      </c>
      <c r="D182" s="17" t="s">
        <v>3</v>
      </c>
      <c r="E182" s="11"/>
      <c r="F182" s="17" t="s">
        <v>128</v>
      </c>
      <c r="G182" s="17" t="s">
        <v>131</v>
      </c>
      <c r="H182" s="18">
        <v>41439</v>
      </c>
      <c r="I182" s="19">
        <v>2</v>
      </c>
      <c r="J182" s="20">
        <v>1187.3976924000001</v>
      </c>
      <c r="K182" s="20">
        <v>1032.5211353300001</v>
      </c>
      <c r="L182" s="21">
        <v>163</v>
      </c>
      <c r="M182" s="21">
        <v>896</v>
      </c>
      <c r="N182" s="20">
        <v>36.78105</v>
      </c>
      <c r="O182" s="21">
        <v>1962</v>
      </c>
      <c r="P182" s="20">
        <v>0</v>
      </c>
      <c r="Q182" s="20">
        <v>13.660569629999999</v>
      </c>
      <c r="R182" s="20">
        <v>13.660569629999999</v>
      </c>
      <c r="S182" s="20">
        <v>13.660569629999999</v>
      </c>
      <c r="T182" s="20">
        <v>0</v>
      </c>
      <c r="U182" s="21">
        <v>9</v>
      </c>
      <c r="V182" s="20">
        <v>0</v>
      </c>
      <c r="W182" s="20">
        <v>0.45429999999999998</v>
      </c>
      <c r="X182" s="20">
        <v>0.45429999999999998</v>
      </c>
      <c r="Y182" s="20">
        <v>0.45429999999999998</v>
      </c>
      <c r="Z182" s="21">
        <v>21</v>
      </c>
      <c r="AA182" s="21">
        <v>0</v>
      </c>
      <c r="AB182" s="21">
        <v>21</v>
      </c>
      <c r="AC182" s="21">
        <v>0</v>
      </c>
      <c r="AD182" s="21">
        <v>2</v>
      </c>
      <c r="AE182" s="21">
        <v>0</v>
      </c>
    </row>
    <row r="183" spans="1:31">
      <c r="A183" s="16">
        <v>175</v>
      </c>
      <c r="B183" s="17" t="s">
        <v>132</v>
      </c>
      <c r="C183" s="17">
        <v>2</v>
      </c>
      <c r="D183" s="17" t="s">
        <v>3</v>
      </c>
      <c r="E183" s="11"/>
      <c r="F183" s="17" t="s">
        <v>128</v>
      </c>
      <c r="G183" s="17" t="s">
        <v>129</v>
      </c>
      <c r="H183" s="18">
        <v>41459</v>
      </c>
      <c r="I183" s="19">
        <v>2</v>
      </c>
      <c r="J183" s="20">
        <v>449.764478</v>
      </c>
      <c r="K183" s="20">
        <v>344.51336476</v>
      </c>
      <c r="L183" s="21">
        <v>35</v>
      </c>
      <c r="M183" s="21">
        <v>253</v>
      </c>
      <c r="N183" s="20">
        <v>11.200900000000001</v>
      </c>
      <c r="O183" s="21">
        <v>708</v>
      </c>
      <c r="P183" s="20">
        <v>0</v>
      </c>
      <c r="Q183" s="20">
        <v>37.419620000000002</v>
      </c>
      <c r="R183" s="20">
        <v>37.419620000000002</v>
      </c>
      <c r="S183" s="20">
        <v>37.419620000000002</v>
      </c>
      <c r="T183" s="20">
        <v>0</v>
      </c>
      <c r="U183" s="21">
        <v>24</v>
      </c>
      <c r="V183" s="20">
        <v>0</v>
      </c>
      <c r="W183" s="20">
        <v>1.1620999999999999</v>
      </c>
      <c r="X183" s="20">
        <v>1.1620999999999999</v>
      </c>
      <c r="Y183" s="20">
        <v>1.1620999999999999</v>
      </c>
      <c r="Z183" s="21">
        <v>0</v>
      </c>
      <c r="AA183" s="21">
        <v>71</v>
      </c>
      <c r="AB183" s="21">
        <v>71</v>
      </c>
      <c r="AC183" s="21">
        <v>0</v>
      </c>
      <c r="AD183" s="21">
        <v>6</v>
      </c>
      <c r="AE183" s="21">
        <v>0</v>
      </c>
    </row>
    <row r="184" spans="1:31">
      <c r="A184" s="16">
        <v>176</v>
      </c>
      <c r="B184" s="17" t="s">
        <v>132</v>
      </c>
      <c r="C184" s="17">
        <v>2</v>
      </c>
      <c r="D184" s="17" t="s">
        <v>3</v>
      </c>
      <c r="E184" s="11"/>
      <c r="F184" s="17" t="s">
        <v>128</v>
      </c>
      <c r="G184" s="17" t="s">
        <v>131</v>
      </c>
      <c r="H184" s="18">
        <v>41459</v>
      </c>
      <c r="I184" s="19">
        <v>2</v>
      </c>
      <c r="J184" s="20">
        <v>449.98709676999999</v>
      </c>
      <c r="K184" s="20">
        <v>431.11939309000002</v>
      </c>
      <c r="L184" s="21">
        <v>47</v>
      </c>
      <c r="M184" s="21">
        <v>316</v>
      </c>
      <c r="N184" s="20">
        <v>13.022679999999999</v>
      </c>
      <c r="O184" s="21">
        <v>845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1">
        <v>0</v>
      </c>
      <c r="V184" s="20">
        <v>0</v>
      </c>
      <c r="W184" s="20">
        <v>0</v>
      </c>
      <c r="X184" s="20">
        <v>0</v>
      </c>
      <c r="Y184" s="20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</row>
    <row r="185" spans="1:31">
      <c r="A185" s="16">
        <v>177</v>
      </c>
      <c r="B185" s="17" t="s">
        <v>132</v>
      </c>
      <c r="C185" s="17">
        <v>2</v>
      </c>
      <c r="D185" s="17" t="s">
        <v>8</v>
      </c>
      <c r="E185" s="11"/>
      <c r="F185" s="17" t="s">
        <v>128</v>
      </c>
      <c r="G185" s="17" t="s">
        <v>129</v>
      </c>
      <c r="H185" s="18">
        <v>39721</v>
      </c>
      <c r="I185" s="19">
        <v>1</v>
      </c>
      <c r="J185" s="20">
        <v>108.979722</v>
      </c>
      <c r="K185" s="20">
        <v>58.434924000000002</v>
      </c>
      <c r="L185" s="21">
        <v>12</v>
      </c>
      <c r="M185" s="21">
        <v>90</v>
      </c>
      <c r="N185" s="20">
        <v>3.5739999999999998</v>
      </c>
      <c r="O185" s="21">
        <v>230</v>
      </c>
      <c r="P185" s="20">
        <v>0</v>
      </c>
      <c r="Q185" s="20">
        <v>108.979722</v>
      </c>
      <c r="R185" s="20">
        <v>108.979722</v>
      </c>
      <c r="S185" s="20">
        <v>108.979722</v>
      </c>
      <c r="T185" s="20">
        <v>0</v>
      </c>
      <c r="U185" s="21">
        <v>90</v>
      </c>
      <c r="V185" s="20">
        <v>0</v>
      </c>
      <c r="W185" s="20">
        <v>3.5739999999999998</v>
      </c>
      <c r="X185" s="20">
        <v>3.5739999999999998</v>
      </c>
      <c r="Y185" s="20">
        <v>3.5739999999999998</v>
      </c>
      <c r="Z185" s="21">
        <v>230</v>
      </c>
      <c r="AA185" s="21">
        <v>0</v>
      </c>
      <c r="AB185" s="21">
        <v>230</v>
      </c>
      <c r="AC185" s="21">
        <v>0</v>
      </c>
      <c r="AD185" s="21">
        <v>12</v>
      </c>
      <c r="AE185" s="21">
        <v>12</v>
      </c>
    </row>
    <row r="186" spans="1:31">
      <c r="A186" s="16">
        <v>178</v>
      </c>
      <c r="B186" s="17" t="s">
        <v>132</v>
      </c>
      <c r="C186" s="17">
        <v>2</v>
      </c>
      <c r="D186" s="17" t="s">
        <v>8</v>
      </c>
      <c r="E186" s="11"/>
      <c r="F186" s="17" t="s">
        <v>128</v>
      </c>
      <c r="G186" s="17" t="s">
        <v>130</v>
      </c>
      <c r="H186" s="18">
        <v>39902</v>
      </c>
      <c r="I186" s="19">
        <v>1</v>
      </c>
      <c r="J186" s="20">
        <v>383.95626005999998</v>
      </c>
      <c r="K186" s="20">
        <v>339.41733389000001</v>
      </c>
      <c r="L186" s="21">
        <v>76</v>
      </c>
      <c r="M186" s="21">
        <v>361</v>
      </c>
      <c r="N186" s="20">
        <v>13.703799999999999</v>
      </c>
      <c r="O186" s="21">
        <v>907</v>
      </c>
      <c r="P186" s="20">
        <v>10.19060605</v>
      </c>
      <c r="Q186" s="20">
        <v>373.76565400999999</v>
      </c>
      <c r="R186" s="20">
        <v>383.95626005999998</v>
      </c>
      <c r="S186" s="20">
        <v>383.95626005999998</v>
      </c>
      <c r="T186" s="20">
        <v>0</v>
      </c>
      <c r="U186" s="21">
        <v>361</v>
      </c>
      <c r="V186" s="20">
        <v>0.36451</v>
      </c>
      <c r="W186" s="20">
        <v>13.33929</v>
      </c>
      <c r="X186" s="20">
        <v>13.703799999999999</v>
      </c>
      <c r="Y186" s="20">
        <v>13.703799999999999</v>
      </c>
      <c r="Z186" s="21">
        <v>907</v>
      </c>
      <c r="AA186" s="21">
        <v>0</v>
      </c>
      <c r="AB186" s="21">
        <v>907</v>
      </c>
      <c r="AC186" s="21">
        <v>0</v>
      </c>
      <c r="AD186" s="21">
        <v>76</v>
      </c>
      <c r="AE186" s="21">
        <v>70</v>
      </c>
    </row>
    <row r="187" spans="1:31">
      <c r="A187" s="16">
        <v>179</v>
      </c>
      <c r="B187" s="17" t="s">
        <v>132</v>
      </c>
      <c r="C187" s="17">
        <v>2</v>
      </c>
      <c r="D187" s="17" t="s">
        <v>8</v>
      </c>
      <c r="E187" s="11"/>
      <c r="F187" s="17" t="s">
        <v>128</v>
      </c>
      <c r="G187" s="17" t="s">
        <v>131</v>
      </c>
      <c r="H187" s="18">
        <v>40491</v>
      </c>
      <c r="I187" s="19">
        <v>1</v>
      </c>
      <c r="J187" s="20">
        <v>428.44704547999999</v>
      </c>
      <c r="K187" s="20">
        <v>378.74718819999998</v>
      </c>
      <c r="L187" s="21">
        <v>84</v>
      </c>
      <c r="M187" s="21">
        <v>371</v>
      </c>
      <c r="N187" s="20">
        <v>15.50878</v>
      </c>
      <c r="O187" s="21">
        <v>961</v>
      </c>
      <c r="P187" s="20">
        <v>90.266535000000005</v>
      </c>
      <c r="Q187" s="20">
        <v>338.18051048000001</v>
      </c>
      <c r="R187" s="20">
        <v>428.44704547999999</v>
      </c>
      <c r="S187" s="20">
        <v>428.44704547999999</v>
      </c>
      <c r="T187" s="20">
        <v>0</v>
      </c>
      <c r="U187" s="21">
        <v>371</v>
      </c>
      <c r="V187" s="20">
        <v>3.1617000000000002</v>
      </c>
      <c r="W187" s="20">
        <v>12.34708</v>
      </c>
      <c r="X187" s="20">
        <v>15.50878</v>
      </c>
      <c r="Y187" s="20">
        <v>15.50878</v>
      </c>
      <c r="Z187" s="21">
        <v>961</v>
      </c>
      <c r="AA187" s="21">
        <v>0</v>
      </c>
      <c r="AB187" s="21">
        <v>961</v>
      </c>
      <c r="AC187" s="21">
        <v>0</v>
      </c>
      <c r="AD187" s="21">
        <v>84</v>
      </c>
      <c r="AE187" s="21">
        <v>54</v>
      </c>
    </row>
    <row r="188" spans="1:31">
      <c r="A188" s="16">
        <v>180</v>
      </c>
      <c r="B188" s="17" t="s">
        <v>132</v>
      </c>
      <c r="C188" s="17">
        <v>2</v>
      </c>
      <c r="D188" s="17" t="s">
        <v>8</v>
      </c>
      <c r="E188" s="11"/>
      <c r="F188" s="17" t="s">
        <v>128</v>
      </c>
      <c r="G188" s="17" t="s">
        <v>131</v>
      </c>
      <c r="H188" s="18">
        <v>40722</v>
      </c>
      <c r="I188" s="19">
        <v>1</v>
      </c>
      <c r="J188" s="20">
        <v>398.63170151999998</v>
      </c>
      <c r="K188" s="20">
        <v>259.86800621999998</v>
      </c>
      <c r="L188" s="21">
        <v>92</v>
      </c>
      <c r="M188" s="21">
        <v>364</v>
      </c>
      <c r="N188" s="20">
        <v>14.37663</v>
      </c>
      <c r="O188" s="21">
        <v>1000</v>
      </c>
      <c r="P188" s="20">
        <v>35.461040750000002</v>
      </c>
      <c r="Q188" s="20">
        <v>363.17066076999998</v>
      </c>
      <c r="R188" s="20">
        <v>398.63170151999998</v>
      </c>
      <c r="S188" s="20">
        <v>398.63170151999998</v>
      </c>
      <c r="T188" s="20">
        <v>0</v>
      </c>
      <c r="U188" s="21">
        <v>364</v>
      </c>
      <c r="V188" s="20">
        <v>1.2424599999999999</v>
      </c>
      <c r="W188" s="20">
        <v>13.134169999999999</v>
      </c>
      <c r="X188" s="20">
        <v>14.37663</v>
      </c>
      <c r="Y188" s="20">
        <v>14.37663</v>
      </c>
      <c r="Z188" s="21">
        <v>967</v>
      </c>
      <c r="AA188" s="21">
        <v>33</v>
      </c>
      <c r="AB188" s="21">
        <v>1000</v>
      </c>
      <c r="AC188" s="21">
        <v>0</v>
      </c>
      <c r="AD188" s="21">
        <v>84</v>
      </c>
      <c r="AE188" s="21">
        <v>49</v>
      </c>
    </row>
    <row r="189" spans="1:31">
      <c r="A189" s="16">
        <v>181</v>
      </c>
      <c r="B189" s="17" t="s">
        <v>132</v>
      </c>
      <c r="C189" s="17">
        <v>2</v>
      </c>
      <c r="D189" s="17" t="s">
        <v>8</v>
      </c>
      <c r="E189" s="11"/>
      <c r="F189" s="17" t="s">
        <v>128</v>
      </c>
      <c r="G189" s="17" t="s">
        <v>131</v>
      </c>
      <c r="H189" s="18">
        <v>40996</v>
      </c>
      <c r="I189" s="19">
        <v>1</v>
      </c>
      <c r="J189" s="20">
        <v>297.45967528</v>
      </c>
      <c r="K189" s="20">
        <v>193.91396230999999</v>
      </c>
      <c r="L189" s="21">
        <v>72</v>
      </c>
      <c r="M189" s="21">
        <v>279</v>
      </c>
      <c r="N189" s="20">
        <v>10.13415</v>
      </c>
      <c r="O189" s="21">
        <v>624</v>
      </c>
      <c r="P189" s="20">
        <v>45.250093890000002</v>
      </c>
      <c r="Q189" s="20">
        <v>248.85038001000001</v>
      </c>
      <c r="R189" s="20">
        <v>294.1004739</v>
      </c>
      <c r="S189" s="20">
        <v>294.1004739</v>
      </c>
      <c r="T189" s="20">
        <v>0</v>
      </c>
      <c r="U189" s="21">
        <v>279</v>
      </c>
      <c r="V189" s="20">
        <v>1.20746</v>
      </c>
      <c r="W189" s="20">
        <v>8.9266900000000007</v>
      </c>
      <c r="X189" s="20">
        <v>10.13415</v>
      </c>
      <c r="Y189" s="20">
        <v>10.13415</v>
      </c>
      <c r="Z189" s="21">
        <v>624</v>
      </c>
      <c r="AA189" s="21">
        <v>0</v>
      </c>
      <c r="AB189" s="21">
        <v>624</v>
      </c>
      <c r="AC189" s="21">
        <v>0</v>
      </c>
      <c r="AD189" s="21">
        <v>72</v>
      </c>
      <c r="AE189" s="21">
        <v>31</v>
      </c>
    </row>
    <row r="190" spans="1:31">
      <c r="A190" s="16">
        <v>182</v>
      </c>
      <c r="B190" s="17" t="s">
        <v>132</v>
      </c>
      <c r="C190" s="17">
        <v>2</v>
      </c>
      <c r="D190" s="17" t="s">
        <v>8</v>
      </c>
      <c r="E190" s="11"/>
      <c r="F190" s="17" t="s">
        <v>128</v>
      </c>
      <c r="G190" s="17" t="s">
        <v>131</v>
      </c>
      <c r="H190" s="18">
        <v>41089</v>
      </c>
      <c r="I190" s="19">
        <v>1</v>
      </c>
      <c r="J190" s="20">
        <v>37.68</v>
      </c>
      <c r="K190" s="20">
        <v>22.625102160000001</v>
      </c>
      <c r="L190" s="21">
        <v>6</v>
      </c>
      <c r="M190" s="21">
        <v>21</v>
      </c>
      <c r="N190" s="20">
        <v>1.1568799999999999</v>
      </c>
      <c r="O190" s="21">
        <v>66</v>
      </c>
      <c r="P190" s="20">
        <v>0</v>
      </c>
      <c r="Q190" s="20">
        <v>34.706400000000002</v>
      </c>
      <c r="R190" s="20">
        <v>34.706400000000002</v>
      </c>
      <c r="S190" s="20">
        <v>34.706400000000002</v>
      </c>
      <c r="T190" s="20">
        <v>0</v>
      </c>
      <c r="U190" s="21">
        <v>21</v>
      </c>
      <c r="V190" s="20">
        <v>0</v>
      </c>
      <c r="W190" s="20">
        <v>1.1568799999999999</v>
      </c>
      <c r="X190" s="20">
        <v>1.1568799999999999</v>
      </c>
      <c r="Y190" s="20">
        <v>1.1568799999999999</v>
      </c>
      <c r="Z190" s="21">
        <v>52</v>
      </c>
      <c r="AA190" s="21">
        <v>14</v>
      </c>
      <c r="AB190" s="21">
        <v>66</v>
      </c>
      <c r="AC190" s="21">
        <v>0</v>
      </c>
      <c r="AD190" s="21">
        <v>5</v>
      </c>
      <c r="AE190" s="21">
        <v>3</v>
      </c>
    </row>
    <row r="191" spans="1:31">
      <c r="A191" s="16">
        <v>183</v>
      </c>
      <c r="B191" s="17" t="s">
        <v>132</v>
      </c>
      <c r="C191" s="17">
        <v>2</v>
      </c>
      <c r="D191" s="17" t="s">
        <v>8</v>
      </c>
      <c r="E191" s="11"/>
      <c r="F191" s="17" t="s">
        <v>128</v>
      </c>
      <c r="G191" s="17" t="s">
        <v>131</v>
      </c>
      <c r="H191" s="18">
        <v>41473</v>
      </c>
      <c r="I191" s="19">
        <v>1</v>
      </c>
      <c r="J191" s="20">
        <v>1020.8440275</v>
      </c>
      <c r="K191" s="20">
        <v>867.71742338000001</v>
      </c>
      <c r="L191" s="21">
        <v>138</v>
      </c>
      <c r="M191" s="21">
        <v>821</v>
      </c>
      <c r="N191" s="20">
        <v>31.170809999999999</v>
      </c>
      <c r="O191" s="21">
        <v>2080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1">
        <v>0</v>
      </c>
      <c r="V191" s="20">
        <v>0</v>
      </c>
      <c r="W191" s="20">
        <v>0</v>
      </c>
      <c r="X191" s="20">
        <v>0</v>
      </c>
      <c r="Y191" s="20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</row>
    <row r="192" spans="1:31">
      <c r="A192" s="16">
        <v>184</v>
      </c>
      <c r="B192" s="17" t="s">
        <v>132</v>
      </c>
      <c r="C192" s="17">
        <v>2</v>
      </c>
      <c r="D192" s="17" t="s">
        <v>84</v>
      </c>
      <c r="E192" s="11"/>
      <c r="F192" s="17" t="s">
        <v>128</v>
      </c>
      <c r="G192" s="17" t="s">
        <v>129</v>
      </c>
      <c r="H192" s="18">
        <v>40777</v>
      </c>
      <c r="I192" s="19">
        <v>20</v>
      </c>
      <c r="J192" s="20">
        <v>955.41305512999998</v>
      </c>
      <c r="K192" s="20">
        <v>268.19714448000002</v>
      </c>
      <c r="L192" s="21">
        <v>95</v>
      </c>
      <c r="M192" s="21">
        <v>497</v>
      </c>
      <c r="N192" s="20">
        <v>17.887730000000001</v>
      </c>
      <c r="O192" s="21">
        <v>1242</v>
      </c>
      <c r="P192" s="20">
        <v>476.35776129999999</v>
      </c>
      <c r="Q192" s="20">
        <v>479.05529382999998</v>
      </c>
      <c r="R192" s="20">
        <v>955.41305512999998</v>
      </c>
      <c r="S192" s="20">
        <v>536.39428896000004</v>
      </c>
      <c r="T192" s="20">
        <v>419.01876616999999</v>
      </c>
      <c r="U192" s="21">
        <v>516</v>
      </c>
      <c r="V192" s="20">
        <v>13.334099999999999</v>
      </c>
      <c r="W192" s="20">
        <v>13.10941</v>
      </c>
      <c r="X192" s="20">
        <v>26.44351</v>
      </c>
      <c r="Y192" s="20">
        <v>17.887730000000001</v>
      </c>
      <c r="Z192" s="21">
        <v>1113</v>
      </c>
      <c r="AA192" s="21">
        <v>129</v>
      </c>
      <c r="AB192" s="21">
        <v>1242</v>
      </c>
      <c r="AC192" s="21">
        <v>0</v>
      </c>
      <c r="AD192" s="21">
        <v>50</v>
      </c>
      <c r="AE192" s="21">
        <v>0</v>
      </c>
    </row>
    <row r="193" spans="1:31">
      <c r="A193" s="16">
        <v>185</v>
      </c>
      <c r="B193" s="17" t="s">
        <v>132</v>
      </c>
      <c r="C193" s="17">
        <v>2</v>
      </c>
      <c r="D193" s="17" t="s">
        <v>15</v>
      </c>
      <c r="E193" s="11"/>
      <c r="F193" s="17" t="s">
        <v>128</v>
      </c>
      <c r="G193" s="17" t="s">
        <v>129</v>
      </c>
      <c r="H193" s="18">
        <v>39806</v>
      </c>
      <c r="I193" s="19">
        <v>1</v>
      </c>
      <c r="J193" s="20">
        <v>71.876149999999996</v>
      </c>
      <c r="K193" s="20">
        <v>31.081572999999999</v>
      </c>
      <c r="L193" s="21">
        <v>13</v>
      </c>
      <c r="M193" s="21">
        <v>43</v>
      </c>
      <c r="N193" s="20">
        <v>1.63228</v>
      </c>
      <c r="O193" s="21">
        <v>136</v>
      </c>
      <c r="P193" s="20">
        <v>8.0783500000000004</v>
      </c>
      <c r="Q193" s="20">
        <v>63.797800000000002</v>
      </c>
      <c r="R193" s="20">
        <v>71.876149999999996</v>
      </c>
      <c r="S193" s="20">
        <v>48.839683999999998</v>
      </c>
      <c r="T193" s="20">
        <v>23.036466000000001</v>
      </c>
      <c r="U193" s="21">
        <v>43</v>
      </c>
      <c r="V193" s="20">
        <v>0.23250000000000001</v>
      </c>
      <c r="W193" s="20">
        <v>1.8642000000000001</v>
      </c>
      <c r="X193" s="20">
        <v>2.0966999999999998</v>
      </c>
      <c r="Y193" s="20">
        <v>1.6303000000000001</v>
      </c>
      <c r="Z193" s="21">
        <v>136</v>
      </c>
      <c r="AA193" s="21">
        <v>0</v>
      </c>
      <c r="AB193" s="21">
        <v>136</v>
      </c>
      <c r="AC193" s="21">
        <v>0</v>
      </c>
      <c r="AD193" s="21">
        <v>13</v>
      </c>
      <c r="AE193" s="21">
        <v>13</v>
      </c>
    </row>
    <row r="194" spans="1:31">
      <c r="A194" s="16">
        <v>186</v>
      </c>
      <c r="B194" s="17" t="s">
        <v>132</v>
      </c>
      <c r="C194" s="17">
        <v>2</v>
      </c>
      <c r="D194" s="17" t="s">
        <v>15</v>
      </c>
      <c r="E194" s="11"/>
      <c r="F194" s="17" t="s">
        <v>128</v>
      </c>
      <c r="G194" s="17" t="s">
        <v>130</v>
      </c>
      <c r="H194" s="18">
        <v>39898</v>
      </c>
      <c r="I194" s="19">
        <v>1</v>
      </c>
      <c r="J194" s="20">
        <v>432.628558</v>
      </c>
      <c r="K194" s="20">
        <v>311.694976</v>
      </c>
      <c r="L194" s="21">
        <v>70</v>
      </c>
      <c r="M194" s="21">
        <v>285</v>
      </c>
      <c r="N194" s="20">
        <v>11.25046</v>
      </c>
      <c r="O194" s="21">
        <v>697</v>
      </c>
      <c r="P194" s="20">
        <v>137.25151099999999</v>
      </c>
      <c r="Q194" s="20">
        <v>295.377047</v>
      </c>
      <c r="R194" s="20">
        <v>432.628558</v>
      </c>
      <c r="S194" s="20">
        <v>342.86103800000001</v>
      </c>
      <c r="T194" s="20">
        <v>89.767520000000005</v>
      </c>
      <c r="U194" s="21">
        <v>285</v>
      </c>
      <c r="V194" s="20">
        <v>4.3766999999999996</v>
      </c>
      <c r="W194" s="20">
        <v>9.3896700000000006</v>
      </c>
      <c r="X194" s="20">
        <v>13.76637</v>
      </c>
      <c r="Y194" s="20">
        <v>10.954079999999999</v>
      </c>
      <c r="Z194" s="21">
        <v>697</v>
      </c>
      <c r="AA194" s="21">
        <v>0</v>
      </c>
      <c r="AB194" s="21">
        <v>697</v>
      </c>
      <c r="AC194" s="21">
        <v>0</v>
      </c>
      <c r="AD194" s="21">
        <v>70</v>
      </c>
      <c r="AE194" s="21">
        <v>40</v>
      </c>
    </row>
    <row r="195" spans="1:31">
      <c r="A195" s="16">
        <v>187</v>
      </c>
      <c r="B195" s="17" t="s">
        <v>132</v>
      </c>
      <c r="C195" s="17">
        <v>2</v>
      </c>
      <c r="D195" s="17" t="s">
        <v>15</v>
      </c>
      <c r="E195" s="11"/>
      <c r="F195" s="17" t="s">
        <v>128</v>
      </c>
      <c r="G195" s="17" t="s">
        <v>129</v>
      </c>
      <c r="H195" s="18">
        <v>40054</v>
      </c>
      <c r="I195" s="19">
        <v>1</v>
      </c>
      <c r="J195" s="20">
        <v>34.582490999999997</v>
      </c>
      <c r="K195" s="20">
        <v>26.971149</v>
      </c>
      <c r="L195" s="21">
        <v>8</v>
      </c>
      <c r="M195" s="21">
        <v>22</v>
      </c>
      <c r="N195" s="20">
        <v>1.0197000000000001</v>
      </c>
      <c r="O195" s="21">
        <v>70</v>
      </c>
      <c r="P195" s="20">
        <v>4.1380619999999997</v>
      </c>
      <c r="Q195" s="20">
        <v>30.444429</v>
      </c>
      <c r="R195" s="20">
        <v>34.582490999999997</v>
      </c>
      <c r="S195" s="20">
        <v>29.667978000000002</v>
      </c>
      <c r="T195" s="20">
        <v>4.9145130000000004</v>
      </c>
      <c r="U195" s="21">
        <v>22</v>
      </c>
      <c r="V195" s="20">
        <v>0.14149999999999999</v>
      </c>
      <c r="W195" s="20">
        <v>1.0521</v>
      </c>
      <c r="X195" s="20">
        <v>1.1936</v>
      </c>
      <c r="Y195" s="20">
        <v>1.0197000000000001</v>
      </c>
      <c r="Z195" s="21">
        <v>70</v>
      </c>
      <c r="AA195" s="21">
        <v>0</v>
      </c>
      <c r="AB195" s="21">
        <v>70</v>
      </c>
      <c r="AC195" s="21">
        <v>0</v>
      </c>
      <c r="AD195" s="21">
        <v>8</v>
      </c>
      <c r="AE195" s="21">
        <v>8</v>
      </c>
    </row>
    <row r="196" spans="1:31">
      <c r="A196" s="16">
        <v>188</v>
      </c>
      <c r="B196" s="17" t="s">
        <v>132</v>
      </c>
      <c r="C196" s="17">
        <v>2</v>
      </c>
      <c r="D196" s="17" t="s">
        <v>15</v>
      </c>
      <c r="E196" s="11"/>
      <c r="F196" s="17" t="s">
        <v>128</v>
      </c>
      <c r="G196" s="17" t="s">
        <v>129</v>
      </c>
      <c r="H196" s="18">
        <v>40368</v>
      </c>
      <c r="I196" s="19">
        <v>1</v>
      </c>
      <c r="J196" s="20">
        <v>8.5071999999999992</v>
      </c>
      <c r="K196" s="20">
        <v>4.2094798000000004</v>
      </c>
      <c r="L196" s="21">
        <v>2</v>
      </c>
      <c r="M196" s="21">
        <v>5</v>
      </c>
      <c r="N196" s="20">
        <v>0.19355</v>
      </c>
      <c r="O196" s="21">
        <v>16</v>
      </c>
      <c r="P196" s="20">
        <v>6.7408000000000001</v>
      </c>
      <c r="Q196" s="20">
        <v>1.7664</v>
      </c>
      <c r="R196" s="20">
        <v>8.5071999999999992</v>
      </c>
      <c r="S196" s="20">
        <v>4.6304999999999996</v>
      </c>
      <c r="T196" s="20">
        <v>3.8767</v>
      </c>
      <c r="U196" s="21">
        <v>5</v>
      </c>
      <c r="V196" s="20">
        <v>0.1988</v>
      </c>
      <c r="W196" s="20">
        <v>5.3199999999999997E-2</v>
      </c>
      <c r="X196" s="20">
        <v>0.252</v>
      </c>
      <c r="Y196" s="20">
        <v>0.19355</v>
      </c>
      <c r="Z196" s="21">
        <v>16</v>
      </c>
      <c r="AA196" s="21">
        <v>0</v>
      </c>
      <c r="AB196" s="21">
        <v>16</v>
      </c>
      <c r="AC196" s="21">
        <v>0</v>
      </c>
      <c r="AD196" s="21">
        <v>2</v>
      </c>
      <c r="AE196" s="21">
        <v>1</v>
      </c>
    </row>
    <row r="197" spans="1:31">
      <c r="A197" s="16">
        <v>189</v>
      </c>
      <c r="B197" s="17" t="s">
        <v>132</v>
      </c>
      <c r="C197" s="17">
        <v>2</v>
      </c>
      <c r="D197" s="17" t="s">
        <v>15</v>
      </c>
      <c r="E197" s="11"/>
      <c r="F197" s="17" t="s">
        <v>128</v>
      </c>
      <c r="G197" s="17" t="s">
        <v>129</v>
      </c>
      <c r="H197" s="18">
        <v>40870</v>
      </c>
      <c r="I197" s="19">
        <v>1</v>
      </c>
      <c r="J197" s="20">
        <v>468.3816334</v>
      </c>
      <c r="K197" s="20">
        <v>186.39901424999999</v>
      </c>
      <c r="L197" s="21">
        <v>42</v>
      </c>
      <c r="M197" s="21">
        <v>265</v>
      </c>
      <c r="N197" s="20">
        <v>9.3254099999999998</v>
      </c>
      <c r="O197" s="21">
        <v>723</v>
      </c>
      <c r="P197" s="20">
        <v>162.74973539999999</v>
      </c>
      <c r="Q197" s="20">
        <v>305.16901300000001</v>
      </c>
      <c r="R197" s="20">
        <v>467.91874840000003</v>
      </c>
      <c r="S197" s="20">
        <v>274.55426691999998</v>
      </c>
      <c r="T197" s="20">
        <v>193.36448147999999</v>
      </c>
      <c r="U197" s="21">
        <v>265</v>
      </c>
      <c r="V197" s="20">
        <v>3.8902800000000002</v>
      </c>
      <c r="W197" s="20">
        <v>7.8849900000000002</v>
      </c>
      <c r="X197" s="20">
        <v>11.775270000000001</v>
      </c>
      <c r="Y197" s="20">
        <v>9.3247499999999999</v>
      </c>
      <c r="Z197" s="21">
        <v>692</v>
      </c>
      <c r="AA197" s="21">
        <v>31</v>
      </c>
      <c r="AB197" s="21">
        <v>723</v>
      </c>
      <c r="AC197" s="21">
        <v>0</v>
      </c>
      <c r="AD197" s="21">
        <v>42</v>
      </c>
      <c r="AE197" s="21">
        <v>4</v>
      </c>
    </row>
    <row r="198" spans="1:31">
      <c r="A198" s="16">
        <v>190</v>
      </c>
      <c r="B198" s="17" t="s">
        <v>132</v>
      </c>
      <c r="C198" s="17">
        <v>2</v>
      </c>
      <c r="D198" s="17" t="s">
        <v>15</v>
      </c>
      <c r="E198" s="11"/>
      <c r="F198" s="17" t="s">
        <v>128</v>
      </c>
      <c r="G198" s="17" t="s">
        <v>129</v>
      </c>
      <c r="H198" s="18">
        <v>40996</v>
      </c>
      <c r="I198" s="19">
        <v>1</v>
      </c>
      <c r="J198" s="20">
        <v>93.562349600000005</v>
      </c>
      <c r="K198" s="20">
        <v>42.292485550000002</v>
      </c>
      <c r="L198" s="21">
        <v>15</v>
      </c>
      <c r="M198" s="21">
        <v>61</v>
      </c>
      <c r="N198" s="20">
        <v>2.3852000000000002</v>
      </c>
      <c r="O198" s="21">
        <v>169</v>
      </c>
      <c r="P198" s="20">
        <v>38.898562820000002</v>
      </c>
      <c r="Q198" s="20">
        <v>63.593880779999999</v>
      </c>
      <c r="R198" s="20">
        <v>102.4924436</v>
      </c>
      <c r="S198" s="20">
        <v>62.256692209999997</v>
      </c>
      <c r="T198" s="20">
        <v>40.235751389999997</v>
      </c>
      <c r="U198" s="21">
        <v>62</v>
      </c>
      <c r="V198" s="20">
        <v>1.0075799999999999</v>
      </c>
      <c r="W198" s="20">
        <v>1.9627300000000001</v>
      </c>
      <c r="X198" s="20">
        <v>2.97031</v>
      </c>
      <c r="Y198" s="20">
        <v>2.3367800000000001</v>
      </c>
      <c r="Z198" s="21">
        <v>94</v>
      </c>
      <c r="AA198" s="21">
        <v>64</v>
      </c>
      <c r="AB198" s="21">
        <v>158</v>
      </c>
      <c r="AC198" s="21">
        <v>0</v>
      </c>
      <c r="AD198" s="21">
        <v>11</v>
      </c>
      <c r="AE198" s="21">
        <v>3</v>
      </c>
    </row>
    <row r="199" spans="1:31">
      <c r="A199" s="16">
        <v>191</v>
      </c>
      <c r="B199" s="17" t="s">
        <v>132</v>
      </c>
      <c r="C199" s="17">
        <v>2</v>
      </c>
      <c r="D199" s="17" t="s">
        <v>15</v>
      </c>
      <c r="E199" s="11"/>
      <c r="F199" s="17" t="s">
        <v>128</v>
      </c>
      <c r="G199" s="17" t="s">
        <v>131</v>
      </c>
      <c r="H199" s="18">
        <v>41435</v>
      </c>
      <c r="I199" s="19">
        <v>1</v>
      </c>
      <c r="J199" s="20">
        <v>323.859375</v>
      </c>
      <c r="K199" s="20">
        <v>126.17945426</v>
      </c>
      <c r="L199" s="21">
        <v>45</v>
      </c>
      <c r="M199" s="21">
        <v>232</v>
      </c>
      <c r="N199" s="20">
        <v>9.1633600000000008</v>
      </c>
      <c r="O199" s="21">
        <v>591</v>
      </c>
      <c r="P199" s="20">
        <v>0</v>
      </c>
      <c r="Q199" s="20">
        <v>5.2906250000000004</v>
      </c>
      <c r="R199" s="20">
        <v>5.2906250000000004</v>
      </c>
      <c r="S199" s="20">
        <v>4.6259871199999996</v>
      </c>
      <c r="T199" s="20">
        <v>0.66463788000000001</v>
      </c>
      <c r="U199" s="21">
        <v>3</v>
      </c>
      <c r="V199" s="20">
        <v>0</v>
      </c>
      <c r="W199" s="20">
        <v>0.19750000000000001</v>
      </c>
      <c r="X199" s="20">
        <v>0.19750000000000001</v>
      </c>
      <c r="Y199" s="20">
        <v>0.16930000000000001</v>
      </c>
      <c r="Z199" s="21">
        <v>1</v>
      </c>
      <c r="AA199" s="21">
        <v>5</v>
      </c>
      <c r="AB199" s="21">
        <v>6</v>
      </c>
      <c r="AC199" s="21">
        <v>0</v>
      </c>
      <c r="AD199" s="21">
        <v>0</v>
      </c>
      <c r="AE199" s="21">
        <v>0</v>
      </c>
    </row>
    <row r="200" spans="1:31">
      <c r="A200" s="16">
        <v>192</v>
      </c>
      <c r="B200" s="17" t="s">
        <v>132</v>
      </c>
      <c r="C200" s="17">
        <v>2</v>
      </c>
      <c r="D200" s="17" t="s">
        <v>21</v>
      </c>
      <c r="E200" s="11"/>
      <c r="F200" s="17" t="s">
        <v>128</v>
      </c>
      <c r="G200" s="17" t="s">
        <v>129</v>
      </c>
      <c r="H200" s="18">
        <v>39665</v>
      </c>
      <c r="I200" s="19">
        <v>1</v>
      </c>
      <c r="J200" s="20">
        <v>469.017447</v>
      </c>
      <c r="K200" s="20">
        <v>279.62821400000001</v>
      </c>
      <c r="L200" s="21">
        <v>35</v>
      </c>
      <c r="M200" s="21">
        <v>288</v>
      </c>
      <c r="N200" s="20">
        <v>10.32633</v>
      </c>
      <c r="O200" s="21">
        <v>612</v>
      </c>
      <c r="P200" s="20">
        <v>153.254964</v>
      </c>
      <c r="Q200" s="20">
        <v>315.76248299999997</v>
      </c>
      <c r="R200" s="20">
        <v>469.017447</v>
      </c>
      <c r="S200" s="20">
        <v>469.017447</v>
      </c>
      <c r="T200" s="20">
        <v>0</v>
      </c>
      <c r="U200" s="21">
        <v>288</v>
      </c>
      <c r="V200" s="20">
        <v>3.3885000000000001</v>
      </c>
      <c r="W200" s="20">
        <v>6.9378299999999999</v>
      </c>
      <c r="X200" s="20">
        <v>10.32633</v>
      </c>
      <c r="Y200" s="20">
        <v>10.32633</v>
      </c>
      <c r="Z200" s="21">
        <v>612</v>
      </c>
      <c r="AA200" s="21">
        <v>0</v>
      </c>
      <c r="AB200" s="21">
        <v>612</v>
      </c>
      <c r="AC200" s="21">
        <v>0</v>
      </c>
      <c r="AD200" s="21">
        <v>35</v>
      </c>
      <c r="AE200" s="21">
        <v>34</v>
      </c>
    </row>
    <row r="201" spans="1:31">
      <c r="A201" s="16">
        <v>193</v>
      </c>
      <c r="B201" s="17" t="s">
        <v>132</v>
      </c>
      <c r="C201" s="17">
        <v>2</v>
      </c>
      <c r="D201" s="17" t="s">
        <v>21</v>
      </c>
      <c r="E201" s="11"/>
      <c r="F201" s="17" t="s">
        <v>128</v>
      </c>
      <c r="G201" s="17" t="s">
        <v>129</v>
      </c>
      <c r="H201" s="18">
        <v>39777</v>
      </c>
      <c r="I201" s="19">
        <v>1</v>
      </c>
      <c r="J201" s="20">
        <v>131.53569899999999</v>
      </c>
      <c r="K201" s="20">
        <v>78.421583999999996</v>
      </c>
      <c r="L201" s="21">
        <v>10</v>
      </c>
      <c r="M201" s="21">
        <v>81</v>
      </c>
      <c r="N201" s="20">
        <v>3.0323899999999999</v>
      </c>
      <c r="O201" s="21">
        <v>168</v>
      </c>
      <c r="P201" s="20">
        <v>38.893796000000002</v>
      </c>
      <c r="Q201" s="20">
        <v>92.641902999999999</v>
      </c>
      <c r="R201" s="20">
        <v>131.53569899999999</v>
      </c>
      <c r="S201" s="20">
        <v>131.53569899999999</v>
      </c>
      <c r="T201" s="20">
        <v>0</v>
      </c>
      <c r="U201" s="21">
        <v>81</v>
      </c>
      <c r="V201" s="20">
        <v>0.92186000000000001</v>
      </c>
      <c r="W201" s="20">
        <v>2.1105299999999998</v>
      </c>
      <c r="X201" s="20">
        <v>3.0323899999999999</v>
      </c>
      <c r="Y201" s="20">
        <v>3.0323899999999999</v>
      </c>
      <c r="Z201" s="21">
        <v>168</v>
      </c>
      <c r="AA201" s="21">
        <v>0</v>
      </c>
      <c r="AB201" s="21">
        <v>168</v>
      </c>
      <c r="AC201" s="21">
        <v>0</v>
      </c>
      <c r="AD201" s="21">
        <v>10</v>
      </c>
      <c r="AE201" s="21">
        <v>9</v>
      </c>
    </row>
    <row r="202" spans="1:31">
      <c r="A202" s="16">
        <v>194</v>
      </c>
      <c r="B202" s="17" t="s">
        <v>132</v>
      </c>
      <c r="C202" s="17">
        <v>2</v>
      </c>
      <c r="D202" s="17" t="s">
        <v>21</v>
      </c>
      <c r="E202" s="11"/>
      <c r="F202" s="17" t="s">
        <v>128</v>
      </c>
      <c r="G202" s="17" t="s">
        <v>130</v>
      </c>
      <c r="H202" s="18">
        <v>39857</v>
      </c>
      <c r="I202" s="19">
        <v>1</v>
      </c>
      <c r="J202" s="20">
        <v>196.09788</v>
      </c>
      <c r="K202" s="20">
        <v>176.31160399999999</v>
      </c>
      <c r="L202" s="21">
        <v>17</v>
      </c>
      <c r="M202" s="21">
        <v>147</v>
      </c>
      <c r="N202" s="20">
        <v>6.1665999999999999</v>
      </c>
      <c r="O202" s="21">
        <v>303</v>
      </c>
      <c r="P202" s="20">
        <v>90.880902000000006</v>
      </c>
      <c r="Q202" s="20">
        <v>105.24718799999999</v>
      </c>
      <c r="R202" s="20">
        <v>196.12808999999999</v>
      </c>
      <c r="S202" s="20">
        <v>196.09788</v>
      </c>
      <c r="T202" s="20">
        <v>3.0210000000000001E-2</v>
      </c>
      <c r="U202" s="21">
        <v>147</v>
      </c>
      <c r="V202" s="20">
        <v>2.8578899999999998</v>
      </c>
      <c r="W202" s="20">
        <v>3.30966</v>
      </c>
      <c r="X202" s="20">
        <v>6.1675500000000003</v>
      </c>
      <c r="Y202" s="20">
        <v>6.1665999999999999</v>
      </c>
      <c r="Z202" s="21">
        <v>303</v>
      </c>
      <c r="AA202" s="21">
        <v>0</v>
      </c>
      <c r="AB202" s="21">
        <v>303</v>
      </c>
      <c r="AC202" s="21">
        <v>0</v>
      </c>
      <c r="AD202" s="21">
        <v>17</v>
      </c>
      <c r="AE202" s="21">
        <v>15</v>
      </c>
    </row>
    <row r="203" spans="1:31">
      <c r="A203" s="16">
        <v>195</v>
      </c>
      <c r="B203" s="17" t="s">
        <v>132</v>
      </c>
      <c r="C203" s="17">
        <v>2</v>
      </c>
      <c r="D203" s="17" t="s">
        <v>21</v>
      </c>
      <c r="E203" s="11"/>
      <c r="F203" s="17" t="s">
        <v>128</v>
      </c>
      <c r="G203" s="17" t="s">
        <v>130</v>
      </c>
      <c r="H203" s="18">
        <v>39902</v>
      </c>
      <c r="I203" s="19">
        <v>1</v>
      </c>
      <c r="J203" s="20">
        <v>262.70107200000001</v>
      </c>
      <c r="K203" s="20">
        <v>236.19453300000001</v>
      </c>
      <c r="L203" s="21">
        <v>22</v>
      </c>
      <c r="M203" s="21">
        <v>227</v>
      </c>
      <c r="N203" s="20">
        <v>8.2610399999999995</v>
      </c>
      <c r="O203" s="21">
        <v>427</v>
      </c>
      <c r="P203" s="20">
        <v>146.82149999999999</v>
      </c>
      <c r="Q203" s="20">
        <v>116.833572</v>
      </c>
      <c r="R203" s="20">
        <v>263.65507200000002</v>
      </c>
      <c r="S203" s="20">
        <v>262.70107200000001</v>
      </c>
      <c r="T203" s="20">
        <v>0.95399999999999996</v>
      </c>
      <c r="U203" s="21">
        <v>227</v>
      </c>
      <c r="V203" s="20">
        <v>4.8922499999999998</v>
      </c>
      <c r="W203" s="20">
        <v>3.39879</v>
      </c>
      <c r="X203" s="20">
        <v>8.2910400000000006</v>
      </c>
      <c r="Y203" s="20">
        <v>8.2610399999999995</v>
      </c>
      <c r="Z203" s="21">
        <v>427</v>
      </c>
      <c r="AA203" s="21">
        <v>0</v>
      </c>
      <c r="AB203" s="21">
        <v>427</v>
      </c>
      <c r="AC203" s="21">
        <v>0</v>
      </c>
      <c r="AD203" s="21">
        <v>22</v>
      </c>
      <c r="AE203" s="21">
        <v>22</v>
      </c>
    </row>
    <row r="204" spans="1:31">
      <c r="A204" s="16">
        <v>196</v>
      </c>
      <c r="B204" s="17" t="s">
        <v>132</v>
      </c>
      <c r="C204" s="17">
        <v>2</v>
      </c>
      <c r="D204" s="17" t="s">
        <v>21</v>
      </c>
      <c r="E204" s="11"/>
      <c r="F204" s="17" t="s">
        <v>128</v>
      </c>
      <c r="G204" s="17" t="s">
        <v>129</v>
      </c>
      <c r="H204" s="18">
        <v>40003</v>
      </c>
      <c r="I204" s="19">
        <v>1</v>
      </c>
      <c r="J204" s="20">
        <v>230.74134699999999</v>
      </c>
      <c r="K204" s="20">
        <v>207.45954499999999</v>
      </c>
      <c r="L204" s="21">
        <v>22</v>
      </c>
      <c r="M204" s="21">
        <v>183</v>
      </c>
      <c r="N204" s="20">
        <v>7.9037699999999997</v>
      </c>
      <c r="O204" s="21">
        <v>414</v>
      </c>
      <c r="P204" s="20">
        <v>104.38590000000001</v>
      </c>
      <c r="Q204" s="20">
        <v>126.355447</v>
      </c>
      <c r="R204" s="20">
        <v>230.74134699999999</v>
      </c>
      <c r="S204" s="20">
        <v>230.74134699999999</v>
      </c>
      <c r="T204" s="20">
        <v>0</v>
      </c>
      <c r="U204" s="21">
        <v>183</v>
      </c>
      <c r="V204" s="20">
        <v>3.47953</v>
      </c>
      <c r="W204" s="20">
        <v>4.4242400000000002</v>
      </c>
      <c r="X204" s="20">
        <v>7.9037699999999997</v>
      </c>
      <c r="Y204" s="20">
        <v>7.9037699999999997</v>
      </c>
      <c r="Z204" s="21">
        <v>414</v>
      </c>
      <c r="AA204" s="21">
        <v>0</v>
      </c>
      <c r="AB204" s="21">
        <v>414</v>
      </c>
      <c r="AC204" s="21">
        <v>0</v>
      </c>
      <c r="AD204" s="21">
        <v>22</v>
      </c>
      <c r="AE204" s="21">
        <v>17</v>
      </c>
    </row>
    <row r="205" spans="1:31">
      <c r="A205" s="16">
        <v>197</v>
      </c>
      <c r="B205" s="17" t="s">
        <v>132</v>
      </c>
      <c r="C205" s="17">
        <v>2</v>
      </c>
      <c r="D205" s="17" t="s">
        <v>21</v>
      </c>
      <c r="E205" s="11"/>
      <c r="F205" s="17" t="s">
        <v>128</v>
      </c>
      <c r="G205" s="17" t="s">
        <v>129</v>
      </c>
      <c r="H205" s="18">
        <v>40382</v>
      </c>
      <c r="I205" s="19">
        <v>1</v>
      </c>
      <c r="J205" s="20">
        <v>253.95359999999999</v>
      </c>
      <c r="K205" s="20">
        <v>219.925162</v>
      </c>
      <c r="L205" s="21">
        <v>39</v>
      </c>
      <c r="M205" s="21">
        <v>208</v>
      </c>
      <c r="N205" s="20">
        <v>8.1535299999999999</v>
      </c>
      <c r="O205" s="21">
        <v>543</v>
      </c>
      <c r="P205" s="20">
        <v>62.897100000000002</v>
      </c>
      <c r="Q205" s="20">
        <v>191.0565</v>
      </c>
      <c r="R205" s="20">
        <v>253.95359999999999</v>
      </c>
      <c r="S205" s="20">
        <v>244.60589999999999</v>
      </c>
      <c r="T205" s="20">
        <v>9.3476999999999997</v>
      </c>
      <c r="U205" s="21">
        <v>208</v>
      </c>
      <c r="V205" s="20">
        <v>2.10988</v>
      </c>
      <c r="W205" s="20">
        <v>6.3552400000000002</v>
      </c>
      <c r="X205" s="20">
        <v>8.4651200000000006</v>
      </c>
      <c r="Y205" s="20">
        <v>8.1535299999999999</v>
      </c>
      <c r="Z205" s="21">
        <v>538</v>
      </c>
      <c r="AA205" s="21">
        <v>5</v>
      </c>
      <c r="AB205" s="21">
        <v>543</v>
      </c>
      <c r="AC205" s="21">
        <v>0</v>
      </c>
      <c r="AD205" s="21">
        <v>37</v>
      </c>
      <c r="AE205" s="21">
        <v>32</v>
      </c>
    </row>
    <row r="206" spans="1:31">
      <c r="A206" s="16">
        <v>198</v>
      </c>
      <c r="B206" s="17" t="s">
        <v>132</v>
      </c>
      <c r="C206" s="17">
        <v>2</v>
      </c>
      <c r="D206" s="17" t="s">
        <v>21</v>
      </c>
      <c r="E206" s="19" t="s">
        <v>133</v>
      </c>
      <c r="F206" s="17" t="s">
        <v>128</v>
      </c>
      <c r="G206" s="17" t="s">
        <v>134</v>
      </c>
      <c r="H206" s="18">
        <v>40389</v>
      </c>
      <c r="I206" s="19">
        <v>1</v>
      </c>
      <c r="J206" s="20">
        <v>22.161000000000001</v>
      </c>
      <c r="K206" s="20">
        <v>19.924955000000001</v>
      </c>
      <c r="L206" s="21">
        <v>1</v>
      </c>
      <c r="M206" s="21">
        <v>13</v>
      </c>
      <c r="N206" s="20">
        <v>0.73870000000000002</v>
      </c>
      <c r="O206" s="21">
        <v>34</v>
      </c>
      <c r="P206" s="20">
        <v>0</v>
      </c>
      <c r="Q206" s="20">
        <v>22.161000000000001</v>
      </c>
      <c r="R206" s="20">
        <v>22.161000000000001</v>
      </c>
      <c r="S206" s="20">
        <v>22.161000000000001</v>
      </c>
      <c r="T206" s="20">
        <v>0</v>
      </c>
      <c r="U206" s="21">
        <v>13</v>
      </c>
      <c r="V206" s="20">
        <v>0</v>
      </c>
      <c r="W206" s="20">
        <v>0.73870000000000002</v>
      </c>
      <c r="X206" s="20">
        <v>0.73870000000000002</v>
      </c>
      <c r="Y206" s="20">
        <v>0.73870000000000002</v>
      </c>
      <c r="Z206" s="21">
        <v>34</v>
      </c>
      <c r="AA206" s="21">
        <v>0</v>
      </c>
      <c r="AB206" s="21">
        <v>34</v>
      </c>
      <c r="AC206" s="21">
        <v>0</v>
      </c>
      <c r="AD206" s="21">
        <v>1</v>
      </c>
      <c r="AE206" s="21">
        <v>0</v>
      </c>
    </row>
    <row r="207" spans="1:31">
      <c r="A207" s="16">
        <v>199</v>
      </c>
      <c r="B207" s="17" t="s">
        <v>132</v>
      </c>
      <c r="C207" s="17">
        <v>2</v>
      </c>
      <c r="D207" s="17" t="s">
        <v>21</v>
      </c>
      <c r="E207" s="11"/>
      <c r="F207" s="17" t="s">
        <v>128</v>
      </c>
      <c r="G207" s="17" t="s">
        <v>131</v>
      </c>
      <c r="H207" s="18">
        <v>40780</v>
      </c>
      <c r="I207" s="19">
        <v>1</v>
      </c>
      <c r="J207" s="20">
        <v>317.03910000000002</v>
      </c>
      <c r="K207" s="20">
        <v>182.9185554</v>
      </c>
      <c r="L207" s="21">
        <v>35</v>
      </c>
      <c r="M207" s="21">
        <v>255</v>
      </c>
      <c r="N207" s="20">
        <v>9.91751</v>
      </c>
      <c r="O207" s="21">
        <v>669</v>
      </c>
      <c r="P207" s="20">
        <v>90.439499999999995</v>
      </c>
      <c r="Q207" s="20">
        <v>226.59960000000001</v>
      </c>
      <c r="R207" s="20">
        <v>317.03910000000002</v>
      </c>
      <c r="S207" s="20">
        <v>297.52530000000002</v>
      </c>
      <c r="T207" s="20">
        <v>19.5138</v>
      </c>
      <c r="U207" s="21">
        <v>255</v>
      </c>
      <c r="V207" s="20">
        <v>3.0146500000000001</v>
      </c>
      <c r="W207" s="20">
        <v>7.5533200000000003</v>
      </c>
      <c r="X207" s="20">
        <v>10.567970000000001</v>
      </c>
      <c r="Y207" s="20">
        <v>9.91751</v>
      </c>
      <c r="Z207" s="21">
        <v>669</v>
      </c>
      <c r="AA207" s="21">
        <v>0</v>
      </c>
      <c r="AB207" s="21">
        <v>669</v>
      </c>
      <c r="AC207" s="21">
        <v>0</v>
      </c>
      <c r="AD207" s="21">
        <v>35</v>
      </c>
      <c r="AE207" s="21">
        <v>12</v>
      </c>
    </row>
    <row r="208" spans="1:31">
      <c r="A208" s="16">
        <v>200</v>
      </c>
      <c r="B208" s="17" t="s">
        <v>132</v>
      </c>
      <c r="C208" s="17">
        <v>2</v>
      </c>
      <c r="D208" s="17" t="s">
        <v>21</v>
      </c>
      <c r="E208" s="11"/>
      <c r="F208" s="17" t="s">
        <v>128</v>
      </c>
      <c r="G208" s="17" t="s">
        <v>131</v>
      </c>
      <c r="H208" s="18">
        <v>40889</v>
      </c>
      <c r="I208" s="19">
        <v>1</v>
      </c>
      <c r="J208" s="20">
        <v>343.10669999999999</v>
      </c>
      <c r="K208" s="20">
        <v>197.07543000000001</v>
      </c>
      <c r="L208" s="21">
        <v>53</v>
      </c>
      <c r="M208" s="21">
        <v>290</v>
      </c>
      <c r="N208" s="20">
        <v>10.68507</v>
      </c>
      <c r="O208" s="21">
        <v>708</v>
      </c>
      <c r="P208" s="20">
        <v>148.422</v>
      </c>
      <c r="Q208" s="20">
        <v>194.68469999999999</v>
      </c>
      <c r="R208" s="20">
        <v>343.10669999999999</v>
      </c>
      <c r="S208" s="20">
        <v>320.5521</v>
      </c>
      <c r="T208" s="20">
        <v>22.554600000000001</v>
      </c>
      <c r="U208" s="21">
        <v>290</v>
      </c>
      <c r="V208" s="20">
        <v>4.9474</v>
      </c>
      <c r="W208" s="20">
        <v>6.48949</v>
      </c>
      <c r="X208" s="20">
        <v>11.43689</v>
      </c>
      <c r="Y208" s="20">
        <v>10.68507</v>
      </c>
      <c r="Z208" s="21">
        <v>708</v>
      </c>
      <c r="AA208" s="21">
        <v>0</v>
      </c>
      <c r="AB208" s="21">
        <v>708</v>
      </c>
      <c r="AC208" s="21">
        <v>0</v>
      </c>
      <c r="AD208" s="21">
        <v>53</v>
      </c>
      <c r="AE208" s="21">
        <v>0</v>
      </c>
    </row>
    <row r="209" spans="1:31">
      <c r="A209" s="16">
        <v>201</v>
      </c>
      <c r="B209" s="17" t="s">
        <v>132</v>
      </c>
      <c r="C209" s="17">
        <v>2</v>
      </c>
      <c r="D209" s="17" t="s">
        <v>21</v>
      </c>
      <c r="E209" s="11"/>
      <c r="F209" s="17" t="s">
        <v>128</v>
      </c>
      <c r="G209" s="17" t="s">
        <v>131</v>
      </c>
      <c r="H209" s="18">
        <v>40975</v>
      </c>
      <c r="I209" s="19">
        <v>1</v>
      </c>
      <c r="J209" s="20">
        <v>279.218436</v>
      </c>
      <c r="K209" s="20">
        <v>171.66349399999999</v>
      </c>
      <c r="L209" s="21">
        <v>47</v>
      </c>
      <c r="M209" s="21">
        <v>232</v>
      </c>
      <c r="N209" s="20">
        <v>8.6713799999999992</v>
      </c>
      <c r="O209" s="21">
        <v>597</v>
      </c>
      <c r="P209" s="20">
        <v>69.546325679999995</v>
      </c>
      <c r="Q209" s="20">
        <v>231.12070582000001</v>
      </c>
      <c r="R209" s="20">
        <v>300.66703150000001</v>
      </c>
      <c r="S209" s="20">
        <v>262.94455599999998</v>
      </c>
      <c r="T209" s="20">
        <v>37.722475500000002</v>
      </c>
      <c r="U209" s="21">
        <v>217</v>
      </c>
      <c r="V209" s="20">
        <v>2.1225000000000001</v>
      </c>
      <c r="W209" s="20">
        <v>6.9716399999999998</v>
      </c>
      <c r="X209" s="20">
        <v>9.0941399999999994</v>
      </c>
      <c r="Y209" s="20">
        <v>8.1659799999999994</v>
      </c>
      <c r="Z209" s="21">
        <v>526</v>
      </c>
      <c r="AA209" s="21">
        <v>27</v>
      </c>
      <c r="AB209" s="21">
        <v>553</v>
      </c>
      <c r="AC209" s="21">
        <v>0</v>
      </c>
      <c r="AD209" s="21">
        <v>41</v>
      </c>
      <c r="AE209" s="21">
        <v>12</v>
      </c>
    </row>
    <row r="210" spans="1:31">
      <c r="A210" s="16">
        <v>202</v>
      </c>
      <c r="B210" s="17" t="s">
        <v>132</v>
      </c>
      <c r="C210" s="17">
        <v>2</v>
      </c>
      <c r="D210" s="17" t="s">
        <v>21</v>
      </c>
      <c r="E210" s="11"/>
      <c r="F210" s="17" t="s">
        <v>128</v>
      </c>
      <c r="G210" s="17" t="s">
        <v>131</v>
      </c>
      <c r="H210" s="18">
        <v>41089</v>
      </c>
      <c r="I210" s="19">
        <v>1</v>
      </c>
      <c r="J210" s="20">
        <v>53.67418</v>
      </c>
      <c r="K210" s="20">
        <v>32.998885000000001</v>
      </c>
      <c r="L210" s="21">
        <v>6</v>
      </c>
      <c r="M210" s="21">
        <v>42</v>
      </c>
      <c r="N210" s="20">
        <v>1.6669</v>
      </c>
      <c r="O210" s="21">
        <v>98</v>
      </c>
      <c r="P210" s="20">
        <v>33.996760000000002</v>
      </c>
      <c r="Q210" s="20">
        <v>17.83558</v>
      </c>
      <c r="R210" s="20">
        <v>51.832340000000002</v>
      </c>
      <c r="S210" s="20">
        <v>48.692839999999997</v>
      </c>
      <c r="T210" s="20">
        <v>3.1395</v>
      </c>
      <c r="U210" s="21">
        <v>37</v>
      </c>
      <c r="V210" s="20">
        <v>1.0558000000000001</v>
      </c>
      <c r="W210" s="20">
        <v>0.55389999999999995</v>
      </c>
      <c r="X210" s="20">
        <v>1.6096999999999999</v>
      </c>
      <c r="Y210" s="20">
        <v>1.5122</v>
      </c>
      <c r="Z210" s="21">
        <v>87</v>
      </c>
      <c r="AA210" s="21">
        <v>0</v>
      </c>
      <c r="AB210" s="21">
        <v>87</v>
      </c>
      <c r="AC210" s="21">
        <v>0</v>
      </c>
      <c r="AD210" s="21">
        <v>5</v>
      </c>
      <c r="AE210" s="21">
        <v>0</v>
      </c>
    </row>
    <row r="211" spans="1:31">
      <c r="A211" s="16">
        <v>203</v>
      </c>
      <c r="B211" s="17" t="s">
        <v>132</v>
      </c>
      <c r="C211" s="17">
        <v>2</v>
      </c>
      <c r="D211" s="17" t="s">
        <v>21</v>
      </c>
      <c r="E211" s="11"/>
      <c r="F211" s="17" t="s">
        <v>128</v>
      </c>
      <c r="G211" s="17" t="s">
        <v>131</v>
      </c>
      <c r="H211" s="18">
        <v>41361</v>
      </c>
      <c r="I211" s="19">
        <v>1</v>
      </c>
      <c r="J211" s="20">
        <v>1291.4027880000001</v>
      </c>
      <c r="K211" s="20">
        <v>677.98646369999994</v>
      </c>
      <c r="L211" s="21">
        <v>146</v>
      </c>
      <c r="M211" s="21">
        <v>957</v>
      </c>
      <c r="N211" s="20">
        <v>37.323779999999999</v>
      </c>
      <c r="O211" s="21">
        <v>2457</v>
      </c>
      <c r="P211" s="20">
        <v>10.429131999999999</v>
      </c>
      <c r="Q211" s="20">
        <v>26.015048</v>
      </c>
      <c r="R211" s="20">
        <v>36.444180000000003</v>
      </c>
      <c r="S211" s="20">
        <v>32.645099999999999</v>
      </c>
      <c r="T211" s="20">
        <v>3.79908</v>
      </c>
      <c r="U211" s="21">
        <v>26</v>
      </c>
      <c r="V211" s="20">
        <v>0.30142000000000002</v>
      </c>
      <c r="W211" s="20">
        <v>0.75187999999999999</v>
      </c>
      <c r="X211" s="20">
        <v>1.0532999999999999</v>
      </c>
      <c r="Y211" s="20">
        <v>0.94350000000000001</v>
      </c>
      <c r="Z211" s="21">
        <v>56</v>
      </c>
      <c r="AA211" s="21">
        <v>7</v>
      </c>
      <c r="AB211" s="21">
        <v>63</v>
      </c>
      <c r="AC211" s="21">
        <v>0</v>
      </c>
      <c r="AD211" s="21">
        <v>0</v>
      </c>
      <c r="AE211" s="21">
        <v>0</v>
      </c>
    </row>
    <row r="212" spans="1:31">
      <c r="A212" s="16">
        <v>204</v>
      </c>
      <c r="B212" s="17" t="s">
        <v>132</v>
      </c>
      <c r="C212" s="17">
        <v>2</v>
      </c>
      <c r="D212" s="17" t="s">
        <v>21</v>
      </c>
      <c r="E212" s="11"/>
      <c r="F212" s="17" t="s">
        <v>128</v>
      </c>
      <c r="G212" s="17" t="s">
        <v>131</v>
      </c>
      <c r="H212" s="18">
        <v>41453</v>
      </c>
      <c r="I212" s="19">
        <v>1</v>
      </c>
      <c r="J212" s="20">
        <v>213.14984000000001</v>
      </c>
      <c r="K212" s="20">
        <v>7.8865440800000002</v>
      </c>
      <c r="L212" s="21">
        <v>22</v>
      </c>
      <c r="M212" s="21">
        <v>158</v>
      </c>
      <c r="N212" s="20">
        <v>6.1604000000000001</v>
      </c>
      <c r="O212" s="21">
        <v>370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1">
        <v>0</v>
      </c>
      <c r="V212" s="20">
        <v>0</v>
      </c>
      <c r="W212" s="20">
        <v>0</v>
      </c>
      <c r="X212" s="20">
        <v>0</v>
      </c>
      <c r="Y212" s="20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</row>
    <row r="213" spans="1:31">
      <c r="A213" s="16">
        <v>205</v>
      </c>
      <c r="B213" s="17" t="s">
        <v>132</v>
      </c>
      <c r="C213" s="17">
        <v>2</v>
      </c>
      <c r="D213" s="17" t="s">
        <v>24</v>
      </c>
      <c r="E213" s="11"/>
      <c r="F213" s="17" t="s">
        <v>128</v>
      </c>
      <c r="G213" s="17" t="s">
        <v>129</v>
      </c>
      <c r="H213" s="18">
        <v>40360</v>
      </c>
      <c r="I213" s="19">
        <v>1</v>
      </c>
      <c r="J213" s="20">
        <v>172.40944010999999</v>
      </c>
      <c r="K213" s="20">
        <v>118.73689747</v>
      </c>
      <c r="L213" s="21">
        <v>31</v>
      </c>
      <c r="M213" s="21">
        <v>104</v>
      </c>
      <c r="N213" s="20">
        <v>5.55267</v>
      </c>
      <c r="O213" s="21">
        <v>242</v>
      </c>
      <c r="P213" s="20">
        <v>41.137673200000002</v>
      </c>
      <c r="Q213" s="20">
        <v>131.27176691</v>
      </c>
      <c r="R213" s="20">
        <v>172.40944010999999</v>
      </c>
      <c r="S213" s="20">
        <v>138.24323999999999</v>
      </c>
      <c r="T213" s="20">
        <v>34.166200109999998</v>
      </c>
      <c r="U213" s="21">
        <v>121</v>
      </c>
      <c r="V213" s="20">
        <v>1.40039</v>
      </c>
      <c r="W213" s="20">
        <v>4.4744299999999999</v>
      </c>
      <c r="X213" s="20">
        <v>5.8748199999999997</v>
      </c>
      <c r="Y213" s="20">
        <v>5.3612599999999997</v>
      </c>
      <c r="Z213" s="21">
        <v>235</v>
      </c>
      <c r="AA213" s="21">
        <v>7</v>
      </c>
      <c r="AB213" s="21">
        <v>242</v>
      </c>
      <c r="AC213" s="21">
        <v>19</v>
      </c>
      <c r="AD213" s="21">
        <v>25</v>
      </c>
      <c r="AE213" s="21">
        <v>0</v>
      </c>
    </row>
    <row r="214" spans="1:31">
      <c r="A214" s="16">
        <v>206</v>
      </c>
      <c r="B214" s="17" t="s">
        <v>132</v>
      </c>
      <c r="C214" s="17">
        <v>2</v>
      </c>
      <c r="D214" s="17" t="s">
        <v>24</v>
      </c>
      <c r="E214" s="11"/>
      <c r="F214" s="17" t="s">
        <v>128</v>
      </c>
      <c r="G214" s="17" t="s">
        <v>131</v>
      </c>
      <c r="H214" s="18">
        <v>40528</v>
      </c>
      <c r="I214" s="19">
        <v>1</v>
      </c>
      <c r="J214" s="20">
        <v>65.684049999999999</v>
      </c>
      <c r="K214" s="20">
        <v>35.480921879999997</v>
      </c>
      <c r="L214" s="21">
        <v>6</v>
      </c>
      <c r="M214" s="21">
        <v>28</v>
      </c>
      <c r="N214" s="20">
        <v>1.60205</v>
      </c>
      <c r="O214" s="21">
        <v>73</v>
      </c>
      <c r="P214" s="20">
        <v>26.551600000000001</v>
      </c>
      <c r="Q214" s="20">
        <v>41.135300000000001</v>
      </c>
      <c r="R214" s="20">
        <v>67.686899999999994</v>
      </c>
      <c r="S214" s="20">
        <v>38.498399999999997</v>
      </c>
      <c r="T214" s="20">
        <v>29.188500000000001</v>
      </c>
      <c r="U214" s="21">
        <v>32</v>
      </c>
      <c r="V214" s="20">
        <v>0.64759999999999995</v>
      </c>
      <c r="W214" s="20">
        <v>1.0033000000000001</v>
      </c>
      <c r="X214" s="20">
        <v>1.6509</v>
      </c>
      <c r="Y214" s="20">
        <v>1.60205</v>
      </c>
      <c r="Z214" s="21">
        <v>71</v>
      </c>
      <c r="AA214" s="21">
        <v>2</v>
      </c>
      <c r="AB214" s="21">
        <v>73</v>
      </c>
      <c r="AC214" s="21">
        <v>0</v>
      </c>
      <c r="AD214" s="21">
        <v>5</v>
      </c>
      <c r="AE214" s="21">
        <v>1</v>
      </c>
    </row>
    <row r="215" spans="1:31">
      <c r="A215" s="16">
        <v>207</v>
      </c>
      <c r="B215" s="17" t="s">
        <v>132</v>
      </c>
      <c r="C215" s="17">
        <v>2</v>
      </c>
      <c r="D215" s="17" t="s">
        <v>24</v>
      </c>
      <c r="E215" s="11"/>
      <c r="F215" s="17" t="s">
        <v>128</v>
      </c>
      <c r="G215" s="17" t="s">
        <v>131</v>
      </c>
      <c r="H215" s="18">
        <v>40808</v>
      </c>
      <c r="I215" s="19">
        <v>1</v>
      </c>
      <c r="J215" s="20">
        <v>157.44901999999999</v>
      </c>
      <c r="K215" s="20">
        <v>66.154394179999997</v>
      </c>
      <c r="L215" s="21">
        <v>17</v>
      </c>
      <c r="M215" s="21">
        <v>75</v>
      </c>
      <c r="N215" s="20">
        <v>3.84022</v>
      </c>
      <c r="O215" s="21">
        <v>159</v>
      </c>
      <c r="P215" s="20">
        <v>89.843299999999999</v>
      </c>
      <c r="Q215" s="20">
        <v>70.99888</v>
      </c>
      <c r="R215" s="20">
        <v>160.84218000000001</v>
      </c>
      <c r="S215" s="20">
        <v>96.773544000000001</v>
      </c>
      <c r="T215" s="20">
        <v>64.068635999999998</v>
      </c>
      <c r="U215" s="21">
        <v>78</v>
      </c>
      <c r="V215" s="20">
        <v>2.1913</v>
      </c>
      <c r="W215" s="20">
        <v>1.7316800000000001</v>
      </c>
      <c r="X215" s="20">
        <v>3.9229799999999999</v>
      </c>
      <c r="Y215" s="20">
        <v>3.84022</v>
      </c>
      <c r="Z215" s="21">
        <v>141</v>
      </c>
      <c r="AA215" s="21">
        <v>18</v>
      </c>
      <c r="AB215" s="21">
        <v>159</v>
      </c>
      <c r="AC215" s="21">
        <v>12</v>
      </c>
      <c r="AD215" s="21">
        <v>7</v>
      </c>
      <c r="AE215" s="21">
        <v>1</v>
      </c>
    </row>
    <row r="216" spans="1:31">
      <c r="A216" s="16">
        <v>208</v>
      </c>
      <c r="B216" s="17" t="s">
        <v>132</v>
      </c>
      <c r="C216" s="17">
        <v>2</v>
      </c>
      <c r="D216" s="17" t="s">
        <v>24</v>
      </c>
      <c r="E216" s="11"/>
      <c r="F216" s="17" t="s">
        <v>128</v>
      </c>
      <c r="G216" s="17" t="s">
        <v>131</v>
      </c>
      <c r="H216" s="18">
        <v>40998</v>
      </c>
      <c r="I216" s="19">
        <v>1</v>
      </c>
      <c r="J216" s="20">
        <v>190.27157</v>
      </c>
      <c r="K216" s="20">
        <v>96.283261800000005</v>
      </c>
      <c r="L216" s="21">
        <v>26</v>
      </c>
      <c r="M216" s="21">
        <v>95</v>
      </c>
      <c r="N216" s="20">
        <v>4.6407699999999998</v>
      </c>
      <c r="O216" s="21">
        <v>203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1">
        <v>0</v>
      </c>
      <c r="V216" s="20">
        <v>0</v>
      </c>
      <c r="W216" s="20">
        <v>0</v>
      </c>
      <c r="X216" s="20">
        <v>0</v>
      </c>
      <c r="Y216" s="20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</row>
    <row r="217" spans="1:31">
      <c r="A217" s="16">
        <v>209</v>
      </c>
      <c r="B217" s="17" t="s">
        <v>132</v>
      </c>
      <c r="C217" s="17">
        <v>2</v>
      </c>
      <c r="D217" s="17" t="s">
        <v>24</v>
      </c>
      <c r="E217" s="11"/>
      <c r="F217" s="17" t="s">
        <v>128</v>
      </c>
      <c r="G217" s="17" t="s">
        <v>131</v>
      </c>
      <c r="H217" s="18">
        <v>41082</v>
      </c>
      <c r="I217" s="19">
        <v>1</v>
      </c>
      <c r="J217" s="20">
        <v>22.644300000000001</v>
      </c>
      <c r="K217" s="20">
        <v>11.4587117</v>
      </c>
      <c r="L217" s="21">
        <v>7</v>
      </c>
      <c r="M217" s="21">
        <v>17</v>
      </c>
      <c r="N217" s="20">
        <v>0.55230000000000001</v>
      </c>
      <c r="O217" s="21">
        <v>20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1">
        <v>0</v>
      </c>
      <c r="V217" s="20">
        <v>0</v>
      </c>
      <c r="W217" s="20">
        <v>0</v>
      </c>
      <c r="X217" s="20">
        <v>0</v>
      </c>
      <c r="Y217" s="20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</row>
    <row r="218" spans="1:31">
      <c r="A218" s="16">
        <v>210</v>
      </c>
      <c r="B218" s="17" t="s">
        <v>132</v>
      </c>
      <c r="C218" s="17">
        <v>2</v>
      </c>
      <c r="D218" s="17" t="s">
        <v>24</v>
      </c>
      <c r="E218" s="11"/>
      <c r="F218" s="17" t="s">
        <v>128</v>
      </c>
      <c r="G218" s="17" t="s">
        <v>131</v>
      </c>
      <c r="H218" s="18">
        <v>41459</v>
      </c>
      <c r="I218" s="19">
        <v>1</v>
      </c>
      <c r="J218" s="20">
        <v>393.00623999999999</v>
      </c>
      <c r="K218" s="20">
        <v>293.35911835000002</v>
      </c>
      <c r="L218" s="21">
        <v>77</v>
      </c>
      <c r="M218" s="21">
        <v>305</v>
      </c>
      <c r="N218" s="20">
        <v>11.4246</v>
      </c>
      <c r="O218" s="21">
        <v>626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1">
        <v>0</v>
      </c>
      <c r="V218" s="20">
        <v>0</v>
      </c>
      <c r="W218" s="20">
        <v>0</v>
      </c>
      <c r="X218" s="20">
        <v>0</v>
      </c>
      <c r="Y218" s="20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</row>
    <row r="219" spans="1:31">
      <c r="A219" s="16">
        <v>211</v>
      </c>
      <c r="B219" s="17" t="s">
        <v>132</v>
      </c>
      <c r="C219" s="17">
        <v>2</v>
      </c>
      <c r="D219" s="17" t="s">
        <v>26</v>
      </c>
      <c r="E219" s="11"/>
      <c r="F219" s="17" t="s">
        <v>128</v>
      </c>
      <c r="G219" s="17" t="s">
        <v>129</v>
      </c>
      <c r="H219" s="18">
        <v>39702</v>
      </c>
      <c r="I219" s="19">
        <v>1</v>
      </c>
      <c r="J219" s="20">
        <v>32.526315250000003</v>
      </c>
      <c r="K219" s="20">
        <v>21.278932000000001</v>
      </c>
      <c r="L219" s="21">
        <v>7</v>
      </c>
      <c r="M219" s="21">
        <v>24</v>
      </c>
      <c r="N219" s="20">
        <v>0.91839999999999999</v>
      </c>
      <c r="O219" s="21">
        <v>79</v>
      </c>
      <c r="P219" s="20">
        <v>0</v>
      </c>
      <c r="Q219" s="20">
        <v>32.526315250000003</v>
      </c>
      <c r="R219" s="20">
        <v>32.526315250000003</v>
      </c>
      <c r="S219" s="20">
        <v>32.526315250000003</v>
      </c>
      <c r="T219" s="20">
        <v>0</v>
      </c>
      <c r="U219" s="21">
        <v>24</v>
      </c>
      <c r="V219" s="20">
        <v>0</v>
      </c>
      <c r="W219" s="20">
        <v>0.89159999999999995</v>
      </c>
      <c r="X219" s="20">
        <v>0.89159999999999995</v>
      </c>
      <c r="Y219" s="20">
        <v>0.89159999999999995</v>
      </c>
      <c r="Z219" s="21">
        <v>79</v>
      </c>
      <c r="AA219" s="21">
        <v>0</v>
      </c>
      <c r="AB219" s="21">
        <v>79</v>
      </c>
      <c r="AC219" s="21">
        <v>0</v>
      </c>
      <c r="AD219" s="21">
        <v>6</v>
      </c>
      <c r="AE219" s="21">
        <v>6</v>
      </c>
    </row>
    <row r="220" spans="1:31">
      <c r="A220" s="16">
        <v>212</v>
      </c>
      <c r="B220" s="17" t="s">
        <v>132</v>
      </c>
      <c r="C220" s="17">
        <v>2</v>
      </c>
      <c r="D220" s="17" t="s">
        <v>26</v>
      </c>
      <c r="E220" s="11"/>
      <c r="F220" s="17" t="s">
        <v>128</v>
      </c>
      <c r="G220" s="17" t="s">
        <v>129</v>
      </c>
      <c r="H220" s="18">
        <v>39800</v>
      </c>
      <c r="I220" s="19">
        <v>1</v>
      </c>
      <c r="J220" s="20">
        <v>5.15</v>
      </c>
      <c r="K220" s="20">
        <v>3.4129</v>
      </c>
      <c r="L220" s="21">
        <v>2</v>
      </c>
      <c r="M220" s="21">
        <v>6</v>
      </c>
      <c r="N220" s="20">
        <v>0.23480000000000001</v>
      </c>
      <c r="O220" s="21">
        <v>8</v>
      </c>
      <c r="P220" s="20">
        <v>1.6375</v>
      </c>
      <c r="Q220" s="20">
        <v>3.5125000000000002</v>
      </c>
      <c r="R220" s="20">
        <v>5.15</v>
      </c>
      <c r="S220" s="20">
        <v>5.15</v>
      </c>
      <c r="T220" s="20">
        <v>0</v>
      </c>
      <c r="U220" s="21">
        <v>6</v>
      </c>
      <c r="V220" s="20">
        <v>6.5500000000000003E-2</v>
      </c>
      <c r="W220" s="20">
        <v>0.14050000000000001</v>
      </c>
      <c r="X220" s="20">
        <v>0.20599999999999999</v>
      </c>
      <c r="Y220" s="20">
        <v>0.20599999999999999</v>
      </c>
      <c r="Z220" s="21">
        <v>8</v>
      </c>
      <c r="AA220" s="21">
        <v>0</v>
      </c>
      <c r="AB220" s="21">
        <v>8</v>
      </c>
      <c r="AC220" s="21">
        <v>0</v>
      </c>
      <c r="AD220" s="21">
        <v>2</v>
      </c>
      <c r="AE220" s="21">
        <v>2</v>
      </c>
    </row>
    <row r="221" spans="1:31">
      <c r="A221" s="16">
        <v>213</v>
      </c>
      <c r="B221" s="17" t="s">
        <v>132</v>
      </c>
      <c r="C221" s="17">
        <v>2</v>
      </c>
      <c r="D221" s="17" t="s">
        <v>26</v>
      </c>
      <c r="E221" s="11"/>
      <c r="F221" s="17" t="s">
        <v>128</v>
      </c>
      <c r="G221" s="17" t="s">
        <v>130</v>
      </c>
      <c r="H221" s="18">
        <v>39909</v>
      </c>
      <c r="I221" s="19">
        <v>1</v>
      </c>
      <c r="J221" s="20">
        <v>142.38554911</v>
      </c>
      <c r="K221" s="20">
        <v>97.829839750000005</v>
      </c>
      <c r="L221" s="21">
        <v>27</v>
      </c>
      <c r="M221" s="21">
        <v>119</v>
      </c>
      <c r="N221" s="20">
        <v>4.0700599999999998</v>
      </c>
      <c r="O221" s="21">
        <v>246</v>
      </c>
      <c r="P221" s="20">
        <v>84.368454</v>
      </c>
      <c r="Q221" s="20">
        <v>58.017270109999998</v>
      </c>
      <c r="R221" s="20">
        <v>142.38572411000001</v>
      </c>
      <c r="S221" s="20">
        <v>142.38572411000001</v>
      </c>
      <c r="T221" s="20">
        <v>0</v>
      </c>
      <c r="U221" s="21">
        <v>129</v>
      </c>
      <c r="V221" s="20">
        <v>3.5374500000000002</v>
      </c>
      <c r="W221" s="20">
        <v>3.0091299999999999</v>
      </c>
      <c r="X221" s="20">
        <v>6.5465799999999996</v>
      </c>
      <c r="Y221" s="20">
        <v>6.5465799999999996</v>
      </c>
      <c r="Z221" s="21">
        <v>243</v>
      </c>
      <c r="AA221" s="21">
        <v>3</v>
      </c>
      <c r="AB221" s="21">
        <v>246</v>
      </c>
      <c r="AC221" s="21">
        <v>0</v>
      </c>
      <c r="AD221" s="21">
        <v>24</v>
      </c>
      <c r="AE221" s="21">
        <v>21</v>
      </c>
    </row>
    <row r="222" spans="1:31">
      <c r="A222" s="16">
        <v>214</v>
      </c>
      <c r="B222" s="17" t="s">
        <v>132</v>
      </c>
      <c r="C222" s="17">
        <v>2</v>
      </c>
      <c r="D222" s="17" t="s">
        <v>26</v>
      </c>
      <c r="E222" s="11"/>
      <c r="F222" s="17" t="s">
        <v>128</v>
      </c>
      <c r="G222" s="17" t="s">
        <v>129</v>
      </c>
      <c r="H222" s="18">
        <v>40071</v>
      </c>
      <c r="I222" s="19">
        <v>1</v>
      </c>
      <c r="J222" s="20">
        <v>125.759</v>
      </c>
      <c r="K222" s="20">
        <v>107.581633</v>
      </c>
      <c r="L222" s="21">
        <v>29</v>
      </c>
      <c r="M222" s="21">
        <v>120</v>
      </c>
      <c r="N222" s="20">
        <v>4.1425000000000001</v>
      </c>
      <c r="O222" s="21">
        <v>266</v>
      </c>
      <c r="P222" s="20">
        <v>51.248741000000003</v>
      </c>
      <c r="Q222" s="20">
        <v>74.510259000000005</v>
      </c>
      <c r="R222" s="20">
        <v>125.759</v>
      </c>
      <c r="S222" s="20">
        <v>117.818479</v>
      </c>
      <c r="T222" s="20">
        <v>7.9405210000000004</v>
      </c>
      <c r="U222" s="21">
        <v>120</v>
      </c>
      <c r="V222" s="20">
        <v>1.6437999999999999</v>
      </c>
      <c r="W222" s="20">
        <v>2.4986999999999999</v>
      </c>
      <c r="X222" s="20">
        <v>4.1425000000000001</v>
      </c>
      <c r="Y222" s="20">
        <v>4.1425000000000001</v>
      </c>
      <c r="Z222" s="21">
        <v>266</v>
      </c>
      <c r="AA222" s="21">
        <v>0</v>
      </c>
      <c r="AB222" s="21">
        <v>266</v>
      </c>
      <c r="AC222" s="21">
        <v>0</v>
      </c>
      <c r="AD222" s="21">
        <v>21</v>
      </c>
      <c r="AE222" s="21">
        <v>19</v>
      </c>
    </row>
    <row r="223" spans="1:31">
      <c r="A223" s="16">
        <v>215</v>
      </c>
      <c r="B223" s="17" t="s">
        <v>132</v>
      </c>
      <c r="C223" s="17">
        <v>2</v>
      </c>
      <c r="D223" s="17" t="s">
        <v>26</v>
      </c>
      <c r="E223" s="11"/>
      <c r="F223" s="17" t="s">
        <v>128</v>
      </c>
      <c r="G223" s="17" t="s">
        <v>131</v>
      </c>
      <c r="H223" s="18">
        <v>40360</v>
      </c>
      <c r="I223" s="19">
        <v>1</v>
      </c>
      <c r="J223" s="20">
        <v>134.970125</v>
      </c>
      <c r="K223" s="20">
        <v>122.16888994999999</v>
      </c>
      <c r="L223" s="21">
        <v>35</v>
      </c>
      <c r="M223" s="21">
        <v>158</v>
      </c>
      <c r="N223" s="20">
        <v>5.1049199999999999</v>
      </c>
      <c r="O223" s="21">
        <v>301</v>
      </c>
      <c r="P223" s="20">
        <v>19.21783941</v>
      </c>
      <c r="Q223" s="20">
        <v>115.75228559</v>
      </c>
      <c r="R223" s="20">
        <v>134.970125</v>
      </c>
      <c r="S223" s="20">
        <v>132.351225</v>
      </c>
      <c r="T223" s="20">
        <v>2.6189</v>
      </c>
      <c r="U223" s="21">
        <v>158</v>
      </c>
      <c r="V223" s="20">
        <v>1.3291900000000001</v>
      </c>
      <c r="W223" s="20">
        <v>3.8349299999999999</v>
      </c>
      <c r="X223" s="20">
        <v>5.1641199999999996</v>
      </c>
      <c r="Y223" s="20">
        <v>5.0872200000000003</v>
      </c>
      <c r="Z223" s="21">
        <v>301</v>
      </c>
      <c r="AA223" s="21">
        <v>0</v>
      </c>
      <c r="AB223" s="21">
        <v>301</v>
      </c>
      <c r="AC223" s="21">
        <v>0</v>
      </c>
      <c r="AD223" s="21">
        <v>35</v>
      </c>
      <c r="AE223" s="21">
        <v>0</v>
      </c>
    </row>
    <row r="224" spans="1:31">
      <c r="A224" s="16">
        <v>216</v>
      </c>
      <c r="B224" s="17" t="s">
        <v>132</v>
      </c>
      <c r="C224" s="17">
        <v>2</v>
      </c>
      <c r="D224" s="17" t="s">
        <v>26</v>
      </c>
      <c r="E224" s="11"/>
      <c r="F224" s="17" t="s">
        <v>128</v>
      </c>
      <c r="G224" s="17" t="s">
        <v>131</v>
      </c>
      <c r="H224" s="18">
        <v>40683</v>
      </c>
      <c r="I224" s="19">
        <v>1</v>
      </c>
      <c r="J224" s="20">
        <v>99.725309999999993</v>
      </c>
      <c r="K224" s="20">
        <v>69.259225299999997</v>
      </c>
      <c r="L224" s="21">
        <v>17</v>
      </c>
      <c r="M224" s="21">
        <v>104</v>
      </c>
      <c r="N224" s="20">
        <v>3.69353</v>
      </c>
      <c r="O224" s="21">
        <v>240</v>
      </c>
      <c r="P224" s="20">
        <v>39.167279999999998</v>
      </c>
      <c r="Q224" s="20">
        <v>60.558030000000002</v>
      </c>
      <c r="R224" s="20">
        <v>99.725309999999993</v>
      </c>
      <c r="S224" s="20">
        <v>99.725309999999993</v>
      </c>
      <c r="T224" s="20">
        <v>0</v>
      </c>
      <c r="U224" s="21">
        <v>104</v>
      </c>
      <c r="V224" s="20">
        <v>1.4506399999999999</v>
      </c>
      <c r="W224" s="20">
        <v>2.2428900000000001</v>
      </c>
      <c r="X224" s="20">
        <v>3.69353</v>
      </c>
      <c r="Y224" s="20">
        <v>3.69353</v>
      </c>
      <c r="Z224" s="21">
        <v>240</v>
      </c>
      <c r="AA224" s="21">
        <v>0</v>
      </c>
      <c r="AB224" s="21">
        <v>240</v>
      </c>
      <c r="AC224" s="21">
        <v>0</v>
      </c>
      <c r="AD224" s="21">
        <v>17</v>
      </c>
      <c r="AE224" s="21">
        <v>6</v>
      </c>
    </row>
    <row r="225" spans="1:31">
      <c r="A225" s="16">
        <v>217</v>
      </c>
      <c r="B225" s="17" t="s">
        <v>132</v>
      </c>
      <c r="C225" s="17">
        <v>2</v>
      </c>
      <c r="D225" s="17" t="s">
        <v>26</v>
      </c>
      <c r="E225" s="11"/>
      <c r="F225" s="17" t="s">
        <v>128</v>
      </c>
      <c r="G225" s="17" t="s">
        <v>129</v>
      </c>
      <c r="H225" s="18">
        <v>40702</v>
      </c>
      <c r="I225" s="19">
        <v>1</v>
      </c>
      <c r="J225" s="20">
        <v>78.724840420000007</v>
      </c>
      <c r="K225" s="20">
        <v>45.042342869999999</v>
      </c>
      <c r="L225" s="21">
        <v>14</v>
      </c>
      <c r="M225" s="21">
        <v>70</v>
      </c>
      <c r="N225" s="20">
        <v>2.4116</v>
      </c>
      <c r="O225" s="21">
        <v>151</v>
      </c>
      <c r="P225" s="20">
        <v>39.312927899999998</v>
      </c>
      <c r="Q225" s="20">
        <v>39.411912520000001</v>
      </c>
      <c r="R225" s="20">
        <v>78.724840420000007</v>
      </c>
      <c r="S225" s="20">
        <v>64.856029100000001</v>
      </c>
      <c r="T225" s="20">
        <v>13.868811320000001</v>
      </c>
      <c r="U225" s="21">
        <v>70</v>
      </c>
      <c r="V225" s="20">
        <v>1.2003999999999999</v>
      </c>
      <c r="W225" s="20">
        <v>1.3324</v>
      </c>
      <c r="X225" s="20">
        <v>2.5327999999999999</v>
      </c>
      <c r="Y225" s="20">
        <v>2.4116</v>
      </c>
      <c r="Z225" s="21">
        <v>134</v>
      </c>
      <c r="AA225" s="21">
        <v>17</v>
      </c>
      <c r="AB225" s="21">
        <v>151</v>
      </c>
      <c r="AC225" s="21">
        <v>0</v>
      </c>
      <c r="AD225" s="21">
        <v>14</v>
      </c>
      <c r="AE225" s="21">
        <v>0</v>
      </c>
    </row>
    <row r="226" spans="1:31">
      <c r="A226" s="16">
        <v>218</v>
      </c>
      <c r="B226" s="17" t="s">
        <v>132</v>
      </c>
      <c r="C226" s="17">
        <v>2</v>
      </c>
      <c r="D226" s="17" t="s">
        <v>26</v>
      </c>
      <c r="E226" s="11"/>
      <c r="F226" s="17" t="s">
        <v>128</v>
      </c>
      <c r="G226" s="17" t="s">
        <v>131</v>
      </c>
      <c r="H226" s="18">
        <v>40883</v>
      </c>
      <c r="I226" s="19">
        <v>1</v>
      </c>
      <c r="J226" s="20">
        <v>12.159234</v>
      </c>
      <c r="K226" s="20">
        <v>8.4445879000000001</v>
      </c>
      <c r="L226" s="21">
        <v>1</v>
      </c>
      <c r="M226" s="21">
        <v>8</v>
      </c>
      <c r="N226" s="20">
        <v>0.45069999999999999</v>
      </c>
      <c r="O226" s="21">
        <v>23</v>
      </c>
      <c r="P226" s="20">
        <v>4.2039</v>
      </c>
      <c r="Q226" s="20">
        <v>7.9553339999999997</v>
      </c>
      <c r="R226" s="20">
        <v>12.159234</v>
      </c>
      <c r="S226" s="20">
        <v>12.159234</v>
      </c>
      <c r="T226" s="20">
        <v>0</v>
      </c>
      <c r="U226" s="21">
        <v>8</v>
      </c>
      <c r="V226" s="20">
        <v>0.15570000000000001</v>
      </c>
      <c r="W226" s="20">
        <v>0.29499999999999998</v>
      </c>
      <c r="X226" s="20">
        <v>0.45069999999999999</v>
      </c>
      <c r="Y226" s="20">
        <v>0.45069999999999999</v>
      </c>
      <c r="Z226" s="21">
        <v>23</v>
      </c>
      <c r="AA226" s="21">
        <v>0</v>
      </c>
      <c r="AB226" s="21">
        <v>23</v>
      </c>
      <c r="AC226" s="21">
        <v>0</v>
      </c>
      <c r="AD226" s="21">
        <v>1</v>
      </c>
      <c r="AE226" s="21">
        <v>0</v>
      </c>
    </row>
    <row r="227" spans="1:31">
      <c r="A227" s="16">
        <v>219</v>
      </c>
      <c r="B227" s="17" t="s">
        <v>132</v>
      </c>
      <c r="C227" s="17">
        <v>2</v>
      </c>
      <c r="D227" s="17" t="s">
        <v>26</v>
      </c>
      <c r="E227" s="11"/>
      <c r="F227" s="17" t="s">
        <v>128</v>
      </c>
      <c r="G227" s="17" t="s">
        <v>131</v>
      </c>
      <c r="H227" s="18">
        <v>40997</v>
      </c>
      <c r="I227" s="19">
        <v>1</v>
      </c>
      <c r="J227" s="20">
        <v>106.23277041999999</v>
      </c>
      <c r="K227" s="20">
        <v>70.522939780000002</v>
      </c>
      <c r="L227" s="21">
        <v>18</v>
      </c>
      <c r="M227" s="21">
        <v>104</v>
      </c>
      <c r="N227" s="20">
        <v>3.60798</v>
      </c>
      <c r="O227" s="21">
        <v>222</v>
      </c>
      <c r="P227" s="20">
        <v>27.0075629</v>
      </c>
      <c r="Q227" s="20">
        <v>41.052932519999999</v>
      </c>
      <c r="R227" s="20">
        <v>68.060495419999995</v>
      </c>
      <c r="S227" s="20">
        <v>68.060495419999995</v>
      </c>
      <c r="T227" s="20">
        <v>0</v>
      </c>
      <c r="U227" s="21">
        <v>69</v>
      </c>
      <c r="V227" s="20">
        <v>0.95979999999999999</v>
      </c>
      <c r="W227" s="20">
        <v>1.45868</v>
      </c>
      <c r="X227" s="20">
        <v>2.4184800000000002</v>
      </c>
      <c r="Y227" s="20">
        <v>2.4184800000000002</v>
      </c>
      <c r="Z227" s="21">
        <v>164</v>
      </c>
      <c r="AA227" s="21">
        <v>0</v>
      </c>
      <c r="AB227" s="21">
        <v>164</v>
      </c>
      <c r="AC227" s="21">
        <v>0</v>
      </c>
      <c r="AD227" s="21">
        <v>9</v>
      </c>
      <c r="AE227" s="21">
        <v>0</v>
      </c>
    </row>
    <row r="228" spans="1:31">
      <c r="A228" s="16">
        <v>220</v>
      </c>
      <c r="B228" s="17" t="s">
        <v>132</v>
      </c>
      <c r="C228" s="17">
        <v>2</v>
      </c>
      <c r="D228" s="17" t="s">
        <v>26</v>
      </c>
      <c r="E228" s="11"/>
      <c r="F228" s="17" t="s">
        <v>128</v>
      </c>
      <c r="G228" s="17" t="s">
        <v>131</v>
      </c>
      <c r="H228" s="18">
        <v>41058</v>
      </c>
      <c r="I228" s="19">
        <v>1</v>
      </c>
      <c r="J228" s="20">
        <v>18.378794719999998</v>
      </c>
      <c r="K228" s="20">
        <v>12.76074828</v>
      </c>
      <c r="L228" s="21">
        <v>2</v>
      </c>
      <c r="M228" s="21">
        <v>16</v>
      </c>
      <c r="N228" s="20">
        <v>0.65559999999999996</v>
      </c>
      <c r="O228" s="21">
        <v>39</v>
      </c>
      <c r="P228" s="20">
        <v>9.5200102399999995</v>
      </c>
      <c r="Q228" s="20">
        <v>8.8539989800000001</v>
      </c>
      <c r="R228" s="20">
        <v>18.374009220000001</v>
      </c>
      <c r="S228" s="20">
        <v>18.374009220000001</v>
      </c>
      <c r="T228" s="20">
        <v>0</v>
      </c>
      <c r="U228" s="21">
        <v>16</v>
      </c>
      <c r="V228" s="20">
        <v>0.33977000000000002</v>
      </c>
      <c r="W228" s="20">
        <v>0.316</v>
      </c>
      <c r="X228" s="20">
        <v>0.65576999999999996</v>
      </c>
      <c r="Y228" s="20">
        <v>0.65576999999999996</v>
      </c>
      <c r="Z228" s="21">
        <v>39</v>
      </c>
      <c r="AA228" s="21">
        <v>0</v>
      </c>
      <c r="AB228" s="21">
        <v>39</v>
      </c>
      <c r="AC228" s="21">
        <v>0</v>
      </c>
      <c r="AD228" s="21">
        <v>2</v>
      </c>
      <c r="AE228" s="21">
        <v>0</v>
      </c>
    </row>
    <row r="229" spans="1:31">
      <c r="A229" s="16">
        <v>221</v>
      </c>
      <c r="B229" s="17" t="s">
        <v>132</v>
      </c>
      <c r="C229" s="17">
        <v>2</v>
      </c>
      <c r="D229" s="17" t="s">
        <v>26</v>
      </c>
      <c r="E229" s="11"/>
      <c r="F229" s="17" t="s">
        <v>128</v>
      </c>
      <c r="G229" s="17" t="s">
        <v>131</v>
      </c>
      <c r="H229" s="18">
        <v>41459</v>
      </c>
      <c r="I229" s="19">
        <v>1</v>
      </c>
      <c r="J229" s="20">
        <v>323.47476499999999</v>
      </c>
      <c r="K229" s="20">
        <v>237.59882099999999</v>
      </c>
      <c r="L229" s="21">
        <v>53</v>
      </c>
      <c r="M229" s="21">
        <v>297</v>
      </c>
      <c r="N229" s="20">
        <v>10.4475</v>
      </c>
      <c r="O229" s="21">
        <v>650</v>
      </c>
      <c r="P229" s="20">
        <v>3.6173000000000002</v>
      </c>
      <c r="Q229" s="20">
        <v>8.0251599999999996</v>
      </c>
      <c r="R229" s="20">
        <v>11.64246</v>
      </c>
      <c r="S229" s="20">
        <v>11.64246</v>
      </c>
      <c r="T229" s="20">
        <v>0</v>
      </c>
      <c r="U229" s="21">
        <v>10</v>
      </c>
      <c r="V229" s="20">
        <v>0.1186</v>
      </c>
      <c r="W229" s="20">
        <v>0.26312000000000002</v>
      </c>
      <c r="X229" s="20">
        <v>0.38172</v>
      </c>
      <c r="Y229" s="20">
        <v>0.38172</v>
      </c>
      <c r="Z229" s="21">
        <v>20</v>
      </c>
      <c r="AA229" s="21">
        <v>0</v>
      </c>
      <c r="AB229" s="21">
        <v>20</v>
      </c>
      <c r="AC229" s="21">
        <v>0</v>
      </c>
      <c r="AD229" s="21">
        <v>3</v>
      </c>
      <c r="AE229" s="21">
        <v>0</v>
      </c>
    </row>
    <row r="230" spans="1:31">
      <c r="A230" s="16">
        <v>222</v>
      </c>
      <c r="B230" s="17" t="s">
        <v>132</v>
      </c>
      <c r="C230" s="17">
        <v>2</v>
      </c>
      <c r="D230" s="17" t="s">
        <v>65</v>
      </c>
      <c r="E230" s="11"/>
      <c r="F230" s="17" t="s">
        <v>128</v>
      </c>
      <c r="G230" s="17" t="s">
        <v>129</v>
      </c>
      <c r="H230" s="18">
        <v>39792</v>
      </c>
      <c r="I230" s="19">
        <v>1</v>
      </c>
      <c r="J230" s="20">
        <v>42.777912659999998</v>
      </c>
      <c r="K230" s="20">
        <v>31.24070961</v>
      </c>
      <c r="L230" s="21">
        <v>13</v>
      </c>
      <c r="M230" s="21">
        <v>56</v>
      </c>
      <c r="N230" s="20">
        <v>1.4893000000000001</v>
      </c>
      <c r="O230" s="21">
        <v>87</v>
      </c>
      <c r="P230" s="20">
        <v>4.4039910000000004</v>
      </c>
      <c r="Q230" s="20">
        <v>46.016719999999999</v>
      </c>
      <c r="R230" s="20">
        <v>50.420710999999997</v>
      </c>
      <c r="S230" s="20">
        <v>42.777912659999998</v>
      </c>
      <c r="T230" s="20">
        <v>7.6427983399999997</v>
      </c>
      <c r="U230" s="21">
        <v>56</v>
      </c>
      <c r="V230" s="20">
        <v>0.14649999999999999</v>
      </c>
      <c r="W230" s="20">
        <v>1.5356000000000001</v>
      </c>
      <c r="X230" s="20">
        <v>1.6820999999999999</v>
      </c>
      <c r="Y230" s="20">
        <v>1.4893000000000001</v>
      </c>
      <c r="Z230" s="21">
        <v>87</v>
      </c>
      <c r="AA230" s="21">
        <v>0</v>
      </c>
      <c r="AB230" s="21">
        <v>87</v>
      </c>
      <c r="AC230" s="21">
        <v>0</v>
      </c>
      <c r="AD230" s="21">
        <v>13</v>
      </c>
      <c r="AE230" s="21">
        <v>0</v>
      </c>
    </row>
    <row r="231" spans="1:31">
      <c r="A231" s="16">
        <v>223</v>
      </c>
      <c r="B231" s="17" t="s">
        <v>132</v>
      </c>
      <c r="C231" s="17">
        <v>2</v>
      </c>
      <c r="D231" s="17" t="s">
        <v>65</v>
      </c>
      <c r="E231" s="11"/>
      <c r="F231" s="17" t="s">
        <v>128</v>
      </c>
      <c r="G231" s="17" t="s">
        <v>130</v>
      </c>
      <c r="H231" s="18">
        <v>39883</v>
      </c>
      <c r="I231" s="19">
        <v>1</v>
      </c>
      <c r="J231" s="20">
        <v>323.80384418</v>
      </c>
      <c r="K231" s="20">
        <v>234.17212878999999</v>
      </c>
      <c r="L231" s="21">
        <v>42</v>
      </c>
      <c r="M231" s="21">
        <v>245</v>
      </c>
      <c r="N231" s="20">
        <v>8.8778000000000006</v>
      </c>
      <c r="O231" s="21">
        <v>676</v>
      </c>
      <c r="P231" s="20">
        <v>96.471772619999996</v>
      </c>
      <c r="Q231" s="20">
        <v>228.39803269999999</v>
      </c>
      <c r="R231" s="20">
        <v>324.86980532000001</v>
      </c>
      <c r="S231" s="20">
        <v>251.91533693</v>
      </c>
      <c r="T231" s="20">
        <v>72.954468390000002</v>
      </c>
      <c r="U231" s="21">
        <v>246</v>
      </c>
      <c r="V231" s="20">
        <v>3.4523000000000001</v>
      </c>
      <c r="W231" s="20">
        <v>7.9856999999999996</v>
      </c>
      <c r="X231" s="20">
        <v>11.438000000000001</v>
      </c>
      <c r="Y231" s="20">
        <v>8.9077000000000002</v>
      </c>
      <c r="Z231" s="21">
        <v>672</v>
      </c>
      <c r="AA231" s="21">
        <v>5</v>
      </c>
      <c r="AB231" s="21">
        <v>677</v>
      </c>
      <c r="AC231" s="21">
        <v>225</v>
      </c>
      <c r="AD231" s="21">
        <v>41</v>
      </c>
      <c r="AE231" s="21">
        <v>27</v>
      </c>
    </row>
    <row r="232" spans="1:31">
      <c r="A232" s="16">
        <v>224</v>
      </c>
      <c r="B232" s="17" t="s">
        <v>132</v>
      </c>
      <c r="C232" s="17">
        <v>2</v>
      </c>
      <c r="D232" s="17" t="s">
        <v>65</v>
      </c>
      <c r="E232" s="11"/>
      <c r="F232" s="17" t="s">
        <v>128</v>
      </c>
      <c r="G232" s="17" t="s">
        <v>130</v>
      </c>
      <c r="H232" s="18">
        <v>39902</v>
      </c>
      <c r="I232" s="19">
        <v>1</v>
      </c>
      <c r="J232" s="20">
        <v>110.310722</v>
      </c>
      <c r="K232" s="20">
        <v>78.419946510000003</v>
      </c>
      <c r="L232" s="21">
        <v>12</v>
      </c>
      <c r="M232" s="21">
        <v>76</v>
      </c>
      <c r="N232" s="20">
        <v>2.9127999999999998</v>
      </c>
      <c r="O232" s="21">
        <v>228</v>
      </c>
      <c r="P232" s="20">
        <v>53.515286000000003</v>
      </c>
      <c r="Q232" s="20">
        <v>57.639316000000001</v>
      </c>
      <c r="R232" s="20">
        <v>111.154602</v>
      </c>
      <c r="S232" s="20">
        <v>84.760810000000006</v>
      </c>
      <c r="T232" s="20">
        <v>26.393792000000001</v>
      </c>
      <c r="U232" s="21">
        <v>77</v>
      </c>
      <c r="V232" s="20">
        <v>1.8517399999999999</v>
      </c>
      <c r="W232" s="20">
        <v>1.99444</v>
      </c>
      <c r="X232" s="20">
        <v>3.8461799999999999</v>
      </c>
      <c r="Y232" s="20">
        <v>2.9361000000000002</v>
      </c>
      <c r="Z232" s="21">
        <v>229</v>
      </c>
      <c r="AA232" s="21">
        <v>0</v>
      </c>
      <c r="AB232" s="21">
        <v>229</v>
      </c>
      <c r="AC232" s="21">
        <v>49</v>
      </c>
      <c r="AD232" s="21">
        <v>9</v>
      </c>
      <c r="AE232" s="21">
        <v>5</v>
      </c>
    </row>
    <row r="233" spans="1:31">
      <c r="A233" s="16">
        <v>225</v>
      </c>
      <c r="B233" s="17" t="s">
        <v>132</v>
      </c>
      <c r="C233" s="17">
        <v>2</v>
      </c>
      <c r="D233" s="17" t="s">
        <v>65</v>
      </c>
      <c r="E233" s="11"/>
      <c r="F233" s="17" t="s">
        <v>128</v>
      </c>
      <c r="G233" s="17" t="s">
        <v>129</v>
      </c>
      <c r="H233" s="18">
        <v>40506</v>
      </c>
      <c r="I233" s="19">
        <v>1</v>
      </c>
      <c r="J233" s="20">
        <v>258.70759800000002</v>
      </c>
      <c r="K233" s="20">
        <v>179.62053596999999</v>
      </c>
      <c r="L233" s="21">
        <v>42</v>
      </c>
      <c r="M233" s="21">
        <v>186</v>
      </c>
      <c r="N233" s="20">
        <v>6.6665999999999999</v>
      </c>
      <c r="O233" s="21">
        <v>512</v>
      </c>
      <c r="P233" s="20">
        <v>68.660619999999994</v>
      </c>
      <c r="Q233" s="20">
        <v>190.99489800000001</v>
      </c>
      <c r="R233" s="20">
        <v>259.65551799999997</v>
      </c>
      <c r="S233" s="20">
        <v>193.24348433</v>
      </c>
      <c r="T233" s="20">
        <v>66.41203367</v>
      </c>
      <c r="U233" s="21">
        <v>187</v>
      </c>
      <c r="V233" s="20">
        <v>2.3765999999999998</v>
      </c>
      <c r="W233" s="20">
        <v>6.6088199999999997</v>
      </c>
      <c r="X233" s="20">
        <v>8.9854199999999995</v>
      </c>
      <c r="Y233" s="20">
        <v>6.6874000000000002</v>
      </c>
      <c r="Z233" s="21">
        <v>513</v>
      </c>
      <c r="AA233" s="21">
        <v>0</v>
      </c>
      <c r="AB233" s="21">
        <v>513</v>
      </c>
      <c r="AC233" s="21">
        <v>0</v>
      </c>
      <c r="AD233" s="21">
        <v>42</v>
      </c>
      <c r="AE233" s="21">
        <v>0</v>
      </c>
    </row>
    <row r="234" spans="1:31">
      <c r="A234" s="16">
        <v>226</v>
      </c>
      <c r="B234" s="17" t="s">
        <v>132</v>
      </c>
      <c r="C234" s="17">
        <v>2</v>
      </c>
      <c r="D234" s="17" t="s">
        <v>65</v>
      </c>
      <c r="E234" s="11"/>
      <c r="F234" s="17" t="s">
        <v>128</v>
      </c>
      <c r="G234" s="17" t="s">
        <v>129</v>
      </c>
      <c r="H234" s="18">
        <v>40756</v>
      </c>
      <c r="I234" s="19">
        <v>1</v>
      </c>
      <c r="J234" s="20">
        <v>212.84375134999999</v>
      </c>
      <c r="K234" s="20">
        <v>131.11254962999999</v>
      </c>
      <c r="L234" s="21">
        <v>27</v>
      </c>
      <c r="M234" s="21">
        <v>175</v>
      </c>
      <c r="N234" s="20">
        <v>6.5655099999999997</v>
      </c>
      <c r="O234" s="21">
        <v>433</v>
      </c>
      <c r="P234" s="20">
        <v>60.760253800000001</v>
      </c>
      <c r="Q234" s="20">
        <v>152.09968155000001</v>
      </c>
      <c r="R234" s="20">
        <v>212.85993535</v>
      </c>
      <c r="S234" s="20">
        <v>174.86336356999999</v>
      </c>
      <c r="T234" s="20">
        <v>37.996571779999996</v>
      </c>
      <c r="U234" s="21">
        <v>175</v>
      </c>
      <c r="V234" s="20">
        <v>2.1634799999999998</v>
      </c>
      <c r="W234" s="20">
        <v>5.7892200000000003</v>
      </c>
      <c r="X234" s="20">
        <v>7.9527000000000001</v>
      </c>
      <c r="Y234" s="20">
        <v>6.5336999999999996</v>
      </c>
      <c r="Z234" s="21">
        <v>398</v>
      </c>
      <c r="AA234" s="21">
        <v>35</v>
      </c>
      <c r="AB234" s="21">
        <v>433</v>
      </c>
      <c r="AC234" s="21">
        <v>0</v>
      </c>
      <c r="AD234" s="21">
        <v>23</v>
      </c>
      <c r="AE234" s="21">
        <v>6</v>
      </c>
    </row>
    <row r="235" spans="1:31">
      <c r="A235" s="16">
        <v>227</v>
      </c>
      <c r="B235" s="17" t="s">
        <v>132</v>
      </c>
      <c r="C235" s="17">
        <v>2</v>
      </c>
      <c r="D235" s="17" t="s">
        <v>65</v>
      </c>
      <c r="E235" s="11"/>
      <c r="F235" s="17" t="s">
        <v>128</v>
      </c>
      <c r="G235" s="17" t="s">
        <v>129</v>
      </c>
      <c r="H235" s="18">
        <v>40998</v>
      </c>
      <c r="I235" s="19">
        <v>1</v>
      </c>
      <c r="J235" s="20">
        <v>30.88220767</v>
      </c>
      <c r="K235" s="20">
        <v>20.92520077</v>
      </c>
      <c r="L235" s="21">
        <v>10</v>
      </c>
      <c r="M235" s="21">
        <v>31</v>
      </c>
      <c r="N235" s="20">
        <v>1.16822</v>
      </c>
      <c r="O235" s="21">
        <v>62</v>
      </c>
      <c r="P235" s="20">
        <v>12.17080692</v>
      </c>
      <c r="Q235" s="20">
        <v>18.711400749999999</v>
      </c>
      <c r="R235" s="20">
        <v>30.88220767</v>
      </c>
      <c r="S235" s="20">
        <v>27.90770989</v>
      </c>
      <c r="T235" s="20">
        <v>2.9744977800000001</v>
      </c>
      <c r="U235" s="21">
        <v>31</v>
      </c>
      <c r="V235" s="20">
        <v>0.40659000000000001</v>
      </c>
      <c r="W235" s="20">
        <v>0.86909999999999998</v>
      </c>
      <c r="X235" s="20">
        <v>1.27569</v>
      </c>
      <c r="Y235" s="20">
        <v>1.20512</v>
      </c>
      <c r="Z235" s="21">
        <v>62</v>
      </c>
      <c r="AA235" s="21">
        <v>0</v>
      </c>
      <c r="AB235" s="21">
        <v>62</v>
      </c>
      <c r="AC235" s="21">
        <v>0</v>
      </c>
      <c r="AD235" s="21">
        <v>9</v>
      </c>
      <c r="AE235" s="21">
        <v>3</v>
      </c>
    </row>
    <row r="236" spans="1:31">
      <c r="A236" s="16">
        <v>228</v>
      </c>
      <c r="B236" s="17" t="s">
        <v>132</v>
      </c>
      <c r="C236" s="17">
        <v>2</v>
      </c>
      <c r="D236" s="17" t="s">
        <v>65</v>
      </c>
      <c r="E236" s="11"/>
      <c r="F236" s="17" t="s">
        <v>128</v>
      </c>
      <c r="G236" s="17" t="s">
        <v>129</v>
      </c>
      <c r="H236" s="18">
        <v>41054</v>
      </c>
      <c r="I236" s="19">
        <v>1</v>
      </c>
      <c r="J236" s="20">
        <v>18.296399999999998</v>
      </c>
      <c r="K236" s="20">
        <v>11.65151</v>
      </c>
      <c r="L236" s="21">
        <v>2</v>
      </c>
      <c r="M236" s="21">
        <v>14</v>
      </c>
      <c r="N236" s="20">
        <v>0.53676999999999997</v>
      </c>
      <c r="O236" s="21">
        <v>34</v>
      </c>
      <c r="P236" s="20">
        <v>8.0087279999999996</v>
      </c>
      <c r="Q236" s="20">
        <v>11.849525</v>
      </c>
      <c r="R236" s="20">
        <v>19.858253000000001</v>
      </c>
      <c r="S236" s="20">
        <v>17.698872000000001</v>
      </c>
      <c r="T236" s="20">
        <v>2.1593810000000002</v>
      </c>
      <c r="U236" s="21">
        <v>14</v>
      </c>
      <c r="V236" s="20">
        <v>0.25707000000000002</v>
      </c>
      <c r="W236" s="20">
        <v>0.35428999999999999</v>
      </c>
      <c r="X236" s="20">
        <v>0.61136000000000001</v>
      </c>
      <c r="Y236" s="20">
        <v>0.53676999999999997</v>
      </c>
      <c r="Z236" s="21">
        <v>1</v>
      </c>
      <c r="AA236" s="21">
        <v>33</v>
      </c>
      <c r="AB236" s="21">
        <v>34</v>
      </c>
      <c r="AC236" s="21">
        <v>0</v>
      </c>
      <c r="AD236" s="21">
        <v>0</v>
      </c>
      <c r="AE236" s="21">
        <v>0</v>
      </c>
    </row>
    <row r="237" spans="1:31">
      <c r="A237" s="16">
        <v>229</v>
      </c>
      <c r="B237" s="17" t="s">
        <v>132</v>
      </c>
      <c r="C237" s="17">
        <v>2</v>
      </c>
      <c r="D237" s="17" t="s">
        <v>65</v>
      </c>
      <c r="E237" s="11"/>
      <c r="F237" s="17" t="s">
        <v>128</v>
      </c>
      <c r="G237" s="17" t="s">
        <v>129</v>
      </c>
      <c r="H237" s="18">
        <v>41484</v>
      </c>
      <c r="I237" s="19">
        <v>1</v>
      </c>
      <c r="J237" s="20">
        <v>467.05206700000002</v>
      </c>
      <c r="K237" s="20">
        <v>233.65012770000001</v>
      </c>
      <c r="L237" s="21">
        <v>61</v>
      </c>
      <c r="M237" s="21">
        <v>363</v>
      </c>
      <c r="N237" s="20">
        <v>12.41696</v>
      </c>
      <c r="O237" s="21">
        <v>827</v>
      </c>
      <c r="P237" s="20">
        <v>2.1197112499999999</v>
      </c>
      <c r="Q237" s="20">
        <v>294.21510800999999</v>
      </c>
      <c r="R237" s="20">
        <v>296.33481926000002</v>
      </c>
      <c r="S237" s="20">
        <v>279.25125925999998</v>
      </c>
      <c r="T237" s="20">
        <v>17.083559999999999</v>
      </c>
      <c r="U237" s="21">
        <v>250</v>
      </c>
      <c r="V237" s="20">
        <v>7.7509999999999996E-2</v>
      </c>
      <c r="W237" s="20">
        <v>9.7563499999999994</v>
      </c>
      <c r="X237" s="20">
        <v>9.8338599999999996</v>
      </c>
      <c r="Y237" s="20">
        <v>9.2278900000000004</v>
      </c>
      <c r="Z237" s="21">
        <v>18</v>
      </c>
      <c r="AA237" s="21">
        <v>591</v>
      </c>
      <c r="AB237" s="21">
        <v>609</v>
      </c>
      <c r="AC237" s="21">
        <v>14</v>
      </c>
      <c r="AD237" s="21">
        <v>1</v>
      </c>
      <c r="AE237" s="21">
        <v>0</v>
      </c>
    </row>
    <row r="238" spans="1:31">
      <c r="A238" s="16">
        <v>230</v>
      </c>
      <c r="B238" s="17" t="s">
        <v>132</v>
      </c>
      <c r="C238" s="17">
        <v>2</v>
      </c>
      <c r="D238" s="17" t="s">
        <v>75</v>
      </c>
      <c r="E238" s="11"/>
      <c r="F238" s="17" t="s">
        <v>128</v>
      </c>
      <c r="G238" s="17" t="s">
        <v>129</v>
      </c>
      <c r="H238" s="18">
        <v>39721</v>
      </c>
      <c r="I238" s="19">
        <v>1</v>
      </c>
      <c r="J238" s="20">
        <v>108.34072</v>
      </c>
      <c r="K238" s="20">
        <v>76.340720000000005</v>
      </c>
      <c r="L238" s="21">
        <v>10</v>
      </c>
      <c r="M238" s="21">
        <v>55</v>
      </c>
      <c r="N238" s="20">
        <v>2.7774000000000001</v>
      </c>
      <c r="O238" s="21">
        <v>175</v>
      </c>
      <c r="P238" s="20">
        <v>25.104265000000002</v>
      </c>
      <c r="Q238" s="20">
        <v>83.236455000000007</v>
      </c>
      <c r="R238" s="20">
        <v>108.34072</v>
      </c>
      <c r="S238" s="20">
        <v>108.34072</v>
      </c>
      <c r="T238" s="20">
        <v>0</v>
      </c>
      <c r="U238" s="21">
        <v>55</v>
      </c>
      <c r="V238" s="20">
        <v>0.65359999999999996</v>
      </c>
      <c r="W238" s="20">
        <v>2.1238000000000001</v>
      </c>
      <c r="X238" s="20">
        <v>2.7774000000000001</v>
      </c>
      <c r="Y238" s="20">
        <v>2.7774000000000001</v>
      </c>
      <c r="Z238" s="21">
        <v>175</v>
      </c>
      <c r="AA238" s="21">
        <v>0</v>
      </c>
      <c r="AB238" s="21">
        <v>175</v>
      </c>
      <c r="AC238" s="21">
        <v>0</v>
      </c>
      <c r="AD238" s="21">
        <v>10</v>
      </c>
      <c r="AE238" s="21">
        <v>10</v>
      </c>
    </row>
    <row r="239" spans="1:31">
      <c r="A239" s="16">
        <v>231</v>
      </c>
      <c r="B239" s="17" t="s">
        <v>132</v>
      </c>
      <c r="C239" s="17">
        <v>2</v>
      </c>
      <c r="D239" s="17" t="s">
        <v>75</v>
      </c>
      <c r="E239" s="11"/>
      <c r="F239" s="17" t="s">
        <v>128</v>
      </c>
      <c r="G239" s="17" t="s">
        <v>130</v>
      </c>
      <c r="H239" s="18">
        <v>39898</v>
      </c>
      <c r="I239" s="19">
        <v>1</v>
      </c>
      <c r="J239" s="20">
        <v>76.807681000000002</v>
      </c>
      <c r="K239" s="20">
        <v>59.071915879999999</v>
      </c>
      <c r="L239" s="21">
        <v>8</v>
      </c>
      <c r="M239" s="21">
        <v>44</v>
      </c>
      <c r="N239" s="20">
        <v>1.8809</v>
      </c>
      <c r="O239" s="21">
        <v>123</v>
      </c>
      <c r="P239" s="20">
        <v>5.4363099999999998</v>
      </c>
      <c r="Q239" s="20">
        <v>71.371370499999998</v>
      </c>
      <c r="R239" s="20">
        <v>76.807680500000004</v>
      </c>
      <c r="S239" s="20">
        <v>63.668803500000003</v>
      </c>
      <c r="T239" s="20">
        <v>13.138877000000001</v>
      </c>
      <c r="U239" s="21">
        <v>43</v>
      </c>
      <c r="V239" s="20">
        <v>0.16059999999999999</v>
      </c>
      <c r="W239" s="20">
        <v>2.10846</v>
      </c>
      <c r="X239" s="20">
        <v>2.2690600000000001</v>
      </c>
      <c r="Y239" s="20">
        <v>1.8809100000000001</v>
      </c>
      <c r="Z239" s="21">
        <v>123</v>
      </c>
      <c r="AA239" s="21">
        <v>0</v>
      </c>
      <c r="AB239" s="21">
        <v>123</v>
      </c>
      <c r="AC239" s="21">
        <v>0</v>
      </c>
      <c r="AD239" s="21">
        <v>8</v>
      </c>
      <c r="AE239" s="21">
        <v>8</v>
      </c>
    </row>
    <row r="240" spans="1:31">
      <c r="A240" s="16">
        <v>232</v>
      </c>
      <c r="B240" s="17" t="s">
        <v>132</v>
      </c>
      <c r="C240" s="17">
        <v>2</v>
      </c>
      <c r="D240" s="17" t="s">
        <v>75</v>
      </c>
      <c r="E240" s="11"/>
      <c r="F240" s="17" t="s">
        <v>128</v>
      </c>
      <c r="G240" s="17" t="s">
        <v>129</v>
      </c>
      <c r="H240" s="18">
        <v>40346</v>
      </c>
      <c r="I240" s="19">
        <v>1</v>
      </c>
      <c r="J240" s="20">
        <v>221.90604768</v>
      </c>
      <c r="K240" s="20">
        <v>187.33242114000001</v>
      </c>
      <c r="L240" s="21">
        <v>28</v>
      </c>
      <c r="M240" s="21">
        <v>153</v>
      </c>
      <c r="N240" s="20">
        <v>7.0694999999999997</v>
      </c>
      <c r="O240" s="21">
        <v>397</v>
      </c>
      <c r="P240" s="20">
        <v>46.118478279999998</v>
      </c>
      <c r="Q240" s="20">
        <v>175.7875694</v>
      </c>
      <c r="R240" s="20">
        <v>221.90604768</v>
      </c>
      <c r="S240" s="20">
        <v>202.35440568000001</v>
      </c>
      <c r="T240" s="20">
        <v>19.551642000000001</v>
      </c>
      <c r="U240" s="21">
        <v>156</v>
      </c>
      <c r="V240" s="20">
        <v>1.6161399999999999</v>
      </c>
      <c r="W240" s="20">
        <v>6.1292</v>
      </c>
      <c r="X240" s="20">
        <v>7.7453399999999997</v>
      </c>
      <c r="Y240" s="20">
        <v>7.0694999999999997</v>
      </c>
      <c r="Z240" s="21">
        <v>379</v>
      </c>
      <c r="AA240" s="21">
        <v>18</v>
      </c>
      <c r="AB240" s="21">
        <v>397</v>
      </c>
      <c r="AC240" s="21">
        <v>0</v>
      </c>
      <c r="AD240" s="21">
        <v>23</v>
      </c>
      <c r="AE240" s="21">
        <v>11</v>
      </c>
    </row>
    <row r="241" spans="1:31">
      <c r="A241" s="16">
        <v>233</v>
      </c>
      <c r="B241" s="17" t="s">
        <v>132</v>
      </c>
      <c r="C241" s="17">
        <v>2</v>
      </c>
      <c r="D241" s="17" t="s">
        <v>75</v>
      </c>
      <c r="E241" s="11"/>
      <c r="F241" s="17" t="s">
        <v>128</v>
      </c>
      <c r="G241" s="17" t="s">
        <v>131</v>
      </c>
      <c r="H241" s="18">
        <v>40407</v>
      </c>
      <c r="I241" s="19">
        <v>1</v>
      </c>
      <c r="J241" s="20">
        <v>104.24439735999999</v>
      </c>
      <c r="K241" s="20">
        <v>95.952454360000004</v>
      </c>
      <c r="L241" s="21">
        <v>29</v>
      </c>
      <c r="M241" s="21">
        <v>90</v>
      </c>
      <c r="N241" s="20">
        <v>3.5452499999999998</v>
      </c>
      <c r="O241" s="21">
        <v>219</v>
      </c>
      <c r="P241" s="20">
        <v>2.7573438600000002</v>
      </c>
      <c r="Q241" s="20">
        <v>101.4870535</v>
      </c>
      <c r="R241" s="20">
        <v>104.24439735999999</v>
      </c>
      <c r="S241" s="20">
        <v>103.42605736</v>
      </c>
      <c r="T241" s="20">
        <v>0.81833999999999996</v>
      </c>
      <c r="U241" s="21">
        <v>85</v>
      </c>
      <c r="V241" s="20">
        <v>9.2399999999999996E-2</v>
      </c>
      <c r="W241" s="20">
        <v>3.4037500000000001</v>
      </c>
      <c r="X241" s="20">
        <v>3.4961500000000001</v>
      </c>
      <c r="Y241" s="20">
        <v>3.4671500000000002</v>
      </c>
      <c r="Z241" s="21">
        <v>219</v>
      </c>
      <c r="AA241" s="21">
        <v>0</v>
      </c>
      <c r="AB241" s="21">
        <v>219</v>
      </c>
      <c r="AC241" s="21">
        <v>0</v>
      </c>
      <c r="AD241" s="21">
        <v>29</v>
      </c>
      <c r="AE241" s="21">
        <v>4</v>
      </c>
    </row>
    <row r="242" spans="1:31">
      <c r="A242" s="16">
        <v>234</v>
      </c>
      <c r="B242" s="17" t="s">
        <v>132</v>
      </c>
      <c r="C242" s="17">
        <v>2</v>
      </c>
      <c r="D242" s="17" t="s">
        <v>75</v>
      </c>
      <c r="E242" s="11"/>
      <c r="F242" s="17" t="s">
        <v>128</v>
      </c>
      <c r="G242" s="17" t="s">
        <v>131</v>
      </c>
      <c r="H242" s="18">
        <v>40476</v>
      </c>
      <c r="I242" s="19">
        <v>1</v>
      </c>
      <c r="J242" s="20">
        <v>43.943759999999997</v>
      </c>
      <c r="K242" s="20">
        <v>40.77102</v>
      </c>
      <c r="L242" s="21">
        <v>6</v>
      </c>
      <c r="M242" s="21">
        <v>40</v>
      </c>
      <c r="N242" s="20">
        <v>1.7438</v>
      </c>
      <c r="O242" s="21">
        <v>99</v>
      </c>
      <c r="P242" s="20">
        <v>17.182266609999999</v>
      </c>
      <c r="Q242" s="20">
        <v>26.761493389999998</v>
      </c>
      <c r="R242" s="20">
        <v>43.943759999999997</v>
      </c>
      <c r="S242" s="20">
        <v>43.943759999999997</v>
      </c>
      <c r="T242" s="20">
        <v>0</v>
      </c>
      <c r="U242" s="21">
        <v>40</v>
      </c>
      <c r="V242" s="20">
        <v>0.68340000000000001</v>
      </c>
      <c r="W242" s="20">
        <v>1.0604</v>
      </c>
      <c r="X242" s="20">
        <v>1.7438</v>
      </c>
      <c r="Y242" s="20">
        <v>1.7438</v>
      </c>
      <c r="Z242" s="21">
        <v>99</v>
      </c>
      <c r="AA242" s="21">
        <v>0</v>
      </c>
      <c r="AB242" s="21">
        <v>99</v>
      </c>
      <c r="AC242" s="21">
        <v>0</v>
      </c>
      <c r="AD242" s="21">
        <v>4</v>
      </c>
      <c r="AE242" s="21">
        <v>0</v>
      </c>
    </row>
    <row r="243" spans="1:31">
      <c r="A243" s="16">
        <v>235</v>
      </c>
      <c r="B243" s="17" t="s">
        <v>132</v>
      </c>
      <c r="C243" s="17">
        <v>2</v>
      </c>
      <c r="D243" s="17" t="s">
        <v>75</v>
      </c>
      <c r="E243" s="11"/>
      <c r="F243" s="17" t="s">
        <v>128</v>
      </c>
      <c r="G243" s="17" t="s">
        <v>129</v>
      </c>
      <c r="H243" s="18">
        <v>40808</v>
      </c>
      <c r="I243" s="19">
        <v>1</v>
      </c>
      <c r="J243" s="20">
        <v>21.738600000000002</v>
      </c>
      <c r="K243" s="20">
        <v>16.647417000000001</v>
      </c>
      <c r="L243" s="21">
        <v>10</v>
      </c>
      <c r="M243" s="21">
        <v>26</v>
      </c>
      <c r="N243" s="20">
        <v>0.72462000000000004</v>
      </c>
      <c r="O243" s="21">
        <v>37</v>
      </c>
      <c r="P243" s="20">
        <v>5.3310000000000004</v>
      </c>
      <c r="Q243" s="20">
        <v>16.407599999999999</v>
      </c>
      <c r="R243" s="20">
        <v>21.738600000000002</v>
      </c>
      <c r="S243" s="20">
        <v>21.738600000000002</v>
      </c>
      <c r="T243" s="20">
        <v>0</v>
      </c>
      <c r="U243" s="21">
        <v>26</v>
      </c>
      <c r="V243" s="20">
        <v>0.1777</v>
      </c>
      <c r="W243" s="20">
        <v>0.54691999999999996</v>
      </c>
      <c r="X243" s="20">
        <v>0.72462000000000004</v>
      </c>
      <c r="Y243" s="20">
        <v>0.72462000000000004</v>
      </c>
      <c r="Z243" s="21">
        <v>37</v>
      </c>
      <c r="AA243" s="21">
        <v>0</v>
      </c>
      <c r="AB243" s="21">
        <v>37</v>
      </c>
      <c r="AC243" s="21">
        <v>0</v>
      </c>
      <c r="AD243" s="21">
        <v>10</v>
      </c>
      <c r="AE243" s="21">
        <v>10</v>
      </c>
    </row>
    <row r="244" spans="1:31">
      <c r="A244" s="16">
        <v>236</v>
      </c>
      <c r="B244" s="17" t="s">
        <v>132</v>
      </c>
      <c r="C244" s="17">
        <v>2</v>
      </c>
      <c r="D244" s="17" t="s">
        <v>75</v>
      </c>
      <c r="E244" s="11"/>
      <c r="F244" s="17" t="s">
        <v>128</v>
      </c>
      <c r="G244" s="17" t="s">
        <v>131</v>
      </c>
      <c r="H244" s="18">
        <v>40896</v>
      </c>
      <c r="I244" s="19">
        <v>1</v>
      </c>
      <c r="J244" s="20">
        <v>28.7158266</v>
      </c>
      <c r="K244" s="20">
        <v>21.696512210000002</v>
      </c>
      <c r="L244" s="21">
        <v>7</v>
      </c>
      <c r="M244" s="21">
        <v>23</v>
      </c>
      <c r="N244" s="20">
        <v>1.0201</v>
      </c>
      <c r="O244" s="21">
        <v>50</v>
      </c>
      <c r="P244" s="20">
        <v>9.1859999999999999</v>
      </c>
      <c r="Q244" s="20">
        <v>19.12582622</v>
      </c>
      <c r="R244" s="20">
        <v>28.31182622</v>
      </c>
      <c r="S244" s="20">
        <v>27.92782622</v>
      </c>
      <c r="T244" s="20">
        <v>0.38400000000000001</v>
      </c>
      <c r="U244" s="21">
        <v>23</v>
      </c>
      <c r="V244" s="20">
        <v>0.30620000000000003</v>
      </c>
      <c r="W244" s="20">
        <v>0.71389999999999998</v>
      </c>
      <c r="X244" s="20">
        <v>1.0201</v>
      </c>
      <c r="Y244" s="20">
        <v>1.0073000000000001</v>
      </c>
      <c r="Z244" s="21">
        <v>50</v>
      </c>
      <c r="AA244" s="21">
        <v>0</v>
      </c>
      <c r="AB244" s="21">
        <v>50</v>
      </c>
      <c r="AC244" s="21">
        <v>0</v>
      </c>
      <c r="AD244" s="21">
        <v>32</v>
      </c>
      <c r="AE244" s="21">
        <v>0</v>
      </c>
    </row>
    <row r="245" spans="1:31">
      <c r="A245" s="16">
        <v>237</v>
      </c>
      <c r="B245" s="17" t="s">
        <v>132</v>
      </c>
      <c r="C245" s="17">
        <v>2</v>
      </c>
      <c r="D245" s="17" t="s">
        <v>75</v>
      </c>
      <c r="E245" s="11"/>
      <c r="F245" s="17" t="s">
        <v>128</v>
      </c>
      <c r="G245" s="17" t="s">
        <v>131</v>
      </c>
      <c r="H245" s="18">
        <v>40997</v>
      </c>
      <c r="I245" s="19">
        <v>1</v>
      </c>
      <c r="J245" s="20">
        <v>90.415679740000002</v>
      </c>
      <c r="K245" s="20">
        <v>63.992843209999997</v>
      </c>
      <c r="L245" s="21">
        <v>13</v>
      </c>
      <c r="M245" s="21">
        <v>76</v>
      </c>
      <c r="N245" s="20">
        <v>2.7968999999999999</v>
      </c>
      <c r="O245" s="21">
        <v>136</v>
      </c>
      <c r="P245" s="20">
        <v>20.481374479999999</v>
      </c>
      <c r="Q245" s="20">
        <v>38.96816991</v>
      </c>
      <c r="R245" s="20">
        <v>59.44954439</v>
      </c>
      <c r="S245" s="20">
        <v>52.619665249999997</v>
      </c>
      <c r="T245" s="20">
        <v>6.8298791400000001</v>
      </c>
      <c r="U245" s="21">
        <v>51</v>
      </c>
      <c r="V245" s="20">
        <v>0.65949999999999998</v>
      </c>
      <c r="W245" s="20">
        <v>1.2786999999999999</v>
      </c>
      <c r="X245" s="20">
        <v>1.9381999999999999</v>
      </c>
      <c r="Y245" s="20">
        <v>1.7889999999999999</v>
      </c>
      <c r="Z245" s="21">
        <v>47</v>
      </c>
      <c r="AA245" s="21">
        <v>47</v>
      </c>
      <c r="AB245" s="21">
        <v>94</v>
      </c>
      <c r="AC245" s="21">
        <v>0</v>
      </c>
      <c r="AD245" s="21">
        <v>2</v>
      </c>
      <c r="AE245" s="21">
        <v>0</v>
      </c>
    </row>
    <row r="246" spans="1:31">
      <c r="A246" s="16">
        <v>238</v>
      </c>
      <c r="B246" s="17" t="s">
        <v>132</v>
      </c>
      <c r="C246" s="17">
        <v>2</v>
      </c>
      <c r="D246" s="17" t="s">
        <v>38</v>
      </c>
      <c r="E246" s="11"/>
      <c r="F246" s="17" t="s">
        <v>128</v>
      </c>
      <c r="G246" s="17" t="s">
        <v>129</v>
      </c>
      <c r="H246" s="18">
        <v>39658</v>
      </c>
      <c r="I246" s="19">
        <v>2</v>
      </c>
      <c r="J246" s="20">
        <v>374.88858966999999</v>
      </c>
      <c r="K246" s="20">
        <v>214.77598556999999</v>
      </c>
      <c r="L246" s="21">
        <v>111</v>
      </c>
      <c r="M246" s="21">
        <v>391</v>
      </c>
      <c r="N246" s="20">
        <v>14.4064</v>
      </c>
      <c r="O246" s="21">
        <v>1137</v>
      </c>
      <c r="P246" s="20">
        <v>6.7971163399999996</v>
      </c>
      <c r="Q246" s="20">
        <v>529.68700931000001</v>
      </c>
      <c r="R246" s="20">
        <v>536.48412565000001</v>
      </c>
      <c r="S246" s="20">
        <v>374.88858966999999</v>
      </c>
      <c r="T246" s="20">
        <v>161.59553597999999</v>
      </c>
      <c r="U246" s="21">
        <v>391</v>
      </c>
      <c r="V246" s="20">
        <v>0.26590000000000003</v>
      </c>
      <c r="W246" s="20">
        <v>16.973289999999999</v>
      </c>
      <c r="X246" s="20">
        <v>17.239190000000001</v>
      </c>
      <c r="Y246" s="20">
        <v>13.9252</v>
      </c>
      <c r="Z246" s="21">
        <v>1110</v>
      </c>
      <c r="AA246" s="21">
        <v>27</v>
      </c>
      <c r="AB246" s="21">
        <v>1137</v>
      </c>
      <c r="AC246" s="21">
        <v>0</v>
      </c>
      <c r="AD246" s="21">
        <v>111</v>
      </c>
      <c r="AE246" s="21">
        <v>65</v>
      </c>
    </row>
    <row r="247" spans="1:31">
      <c r="A247" s="16">
        <v>239</v>
      </c>
      <c r="B247" s="17" t="s">
        <v>132</v>
      </c>
      <c r="C247" s="17">
        <v>2</v>
      </c>
      <c r="D247" s="17" t="s">
        <v>38</v>
      </c>
      <c r="E247" s="11"/>
      <c r="F247" s="17" t="s">
        <v>128</v>
      </c>
      <c r="G247" s="17" t="s">
        <v>129</v>
      </c>
      <c r="H247" s="18">
        <v>40029</v>
      </c>
      <c r="I247" s="19">
        <v>2</v>
      </c>
      <c r="J247" s="20">
        <v>192.53007202000001</v>
      </c>
      <c r="K247" s="20">
        <v>147.22714999999999</v>
      </c>
      <c r="L247" s="21">
        <v>30</v>
      </c>
      <c r="M247" s="21">
        <v>151</v>
      </c>
      <c r="N247" s="20">
        <v>5.7458999999999998</v>
      </c>
      <c r="O247" s="21">
        <v>407</v>
      </c>
      <c r="P247" s="20">
        <v>34.095572240000003</v>
      </c>
      <c r="Q247" s="20">
        <v>158.43449978000001</v>
      </c>
      <c r="R247" s="20">
        <v>192.53007202000001</v>
      </c>
      <c r="S247" s="20">
        <v>161.45713398999999</v>
      </c>
      <c r="T247" s="20">
        <v>31.07293803</v>
      </c>
      <c r="U247" s="21">
        <v>151</v>
      </c>
      <c r="V247" s="20">
        <v>1.2383999999999999</v>
      </c>
      <c r="W247" s="20">
        <v>5.4944499999999996</v>
      </c>
      <c r="X247" s="20">
        <v>6.73285</v>
      </c>
      <c r="Y247" s="20">
        <v>5.7297000000000002</v>
      </c>
      <c r="Z247" s="21">
        <v>407</v>
      </c>
      <c r="AA247" s="21">
        <v>0</v>
      </c>
      <c r="AB247" s="21">
        <v>407</v>
      </c>
      <c r="AC247" s="21">
        <v>0</v>
      </c>
      <c r="AD247" s="21">
        <v>30</v>
      </c>
      <c r="AE247" s="21">
        <v>17</v>
      </c>
    </row>
    <row r="248" spans="1:31">
      <c r="A248" s="16">
        <v>240</v>
      </c>
      <c r="B248" s="17" t="s">
        <v>132</v>
      </c>
      <c r="C248" s="17">
        <v>2</v>
      </c>
      <c r="D248" s="17" t="s">
        <v>38</v>
      </c>
      <c r="E248" s="11"/>
      <c r="F248" s="17" t="s">
        <v>128</v>
      </c>
      <c r="G248" s="17" t="s">
        <v>129</v>
      </c>
      <c r="H248" s="18">
        <v>40333</v>
      </c>
      <c r="I248" s="19">
        <v>2</v>
      </c>
      <c r="J248" s="20">
        <v>366.37107650000002</v>
      </c>
      <c r="K248" s="20">
        <v>332.93676162999998</v>
      </c>
      <c r="L248" s="21">
        <v>80</v>
      </c>
      <c r="M248" s="21">
        <v>350</v>
      </c>
      <c r="N248" s="20">
        <v>13.80419</v>
      </c>
      <c r="O248" s="21">
        <v>891</v>
      </c>
      <c r="P248" s="20">
        <v>65.653272290000004</v>
      </c>
      <c r="Q248" s="20">
        <v>329.72452824999999</v>
      </c>
      <c r="R248" s="20">
        <v>395.37780054000001</v>
      </c>
      <c r="S248" s="20">
        <v>366.37107650000002</v>
      </c>
      <c r="T248" s="20">
        <v>29.006724040000002</v>
      </c>
      <c r="U248" s="21">
        <v>350</v>
      </c>
      <c r="V248" s="20">
        <v>2.46841</v>
      </c>
      <c r="W248" s="20">
        <v>12.17257</v>
      </c>
      <c r="X248" s="20">
        <v>14.640980000000001</v>
      </c>
      <c r="Y248" s="20">
        <v>13.5625</v>
      </c>
      <c r="Z248" s="21">
        <v>899</v>
      </c>
      <c r="AA248" s="21">
        <v>0</v>
      </c>
      <c r="AB248" s="21">
        <v>899</v>
      </c>
      <c r="AC248" s="21">
        <v>0</v>
      </c>
      <c r="AD248" s="21">
        <v>80</v>
      </c>
      <c r="AE248" s="21">
        <v>37</v>
      </c>
    </row>
    <row r="249" spans="1:31">
      <c r="A249" s="16">
        <v>241</v>
      </c>
      <c r="B249" s="17" t="s">
        <v>132</v>
      </c>
      <c r="C249" s="17">
        <v>2</v>
      </c>
      <c r="D249" s="17" t="s">
        <v>38</v>
      </c>
      <c r="E249" s="11"/>
      <c r="F249" s="17" t="s">
        <v>128</v>
      </c>
      <c r="G249" s="17" t="s">
        <v>129</v>
      </c>
      <c r="H249" s="18">
        <v>40738</v>
      </c>
      <c r="I249" s="19">
        <v>2</v>
      </c>
      <c r="J249" s="20">
        <v>326.08701172000002</v>
      </c>
      <c r="K249" s="20">
        <v>229.39742874000001</v>
      </c>
      <c r="L249" s="21">
        <v>60</v>
      </c>
      <c r="M249" s="21">
        <v>274</v>
      </c>
      <c r="N249" s="20">
        <v>12.278549999999999</v>
      </c>
      <c r="O249" s="21">
        <v>723</v>
      </c>
      <c r="P249" s="20">
        <v>83.668832339999994</v>
      </c>
      <c r="Q249" s="20">
        <v>301.74768942999998</v>
      </c>
      <c r="R249" s="20">
        <v>385.41652176999997</v>
      </c>
      <c r="S249" s="20">
        <v>326.08701172000002</v>
      </c>
      <c r="T249" s="20">
        <v>59.329510050000003</v>
      </c>
      <c r="U249" s="21">
        <v>274</v>
      </c>
      <c r="V249" s="20">
        <v>2.9066900000000002</v>
      </c>
      <c r="W249" s="20">
        <v>9.6441300000000005</v>
      </c>
      <c r="X249" s="20">
        <v>12.55082</v>
      </c>
      <c r="Y249" s="20">
        <v>11.89419</v>
      </c>
      <c r="Z249" s="21">
        <v>723</v>
      </c>
      <c r="AA249" s="21">
        <v>0</v>
      </c>
      <c r="AB249" s="21">
        <v>723</v>
      </c>
      <c r="AC249" s="21">
        <v>0</v>
      </c>
      <c r="AD249" s="21">
        <v>60</v>
      </c>
      <c r="AE249" s="21">
        <v>7</v>
      </c>
    </row>
    <row r="250" spans="1:31">
      <c r="A250" s="16">
        <v>242</v>
      </c>
      <c r="B250" s="17" t="s">
        <v>132</v>
      </c>
      <c r="C250" s="17">
        <v>2</v>
      </c>
      <c r="D250" s="17" t="s">
        <v>38</v>
      </c>
      <c r="E250" s="11"/>
      <c r="F250" s="17" t="s">
        <v>128</v>
      </c>
      <c r="G250" s="17" t="s">
        <v>129</v>
      </c>
      <c r="H250" s="18">
        <v>40996</v>
      </c>
      <c r="I250" s="19">
        <v>2</v>
      </c>
      <c r="J250" s="20">
        <v>135.22555</v>
      </c>
      <c r="K250" s="20">
        <v>95.577289260000001</v>
      </c>
      <c r="L250" s="21">
        <v>23</v>
      </c>
      <c r="M250" s="21">
        <v>132</v>
      </c>
      <c r="N250" s="20">
        <v>4.6909999999999998</v>
      </c>
      <c r="O250" s="21">
        <v>346</v>
      </c>
      <c r="P250" s="20">
        <v>90.617548150000005</v>
      </c>
      <c r="Q250" s="20">
        <v>106.51566874</v>
      </c>
      <c r="R250" s="20">
        <v>197.13321689</v>
      </c>
      <c r="S250" s="20">
        <v>131.54464193000001</v>
      </c>
      <c r="T250" s="20">
        <v>65.588574960000003</v>
      </c>
      <c r="U250" s="21">
        <v>126</v>
      </c>
      <c r="V250" s="20">
        <v>2.2830300000000001</v>
      </c>
      <c r="W250" s="20">
        <v>2.8363900000000002</v>
      </c>
      <c r="X250" s="20">
        <v>5.1194199999999999</v>
      </c>
      <c r="Y250" s="20">
        <v>4.6120299999999999</v>
      </c>
      <c r="Z250" s="21">
        <v>349</v>
      </c>
      <c r="AA250" s="21">
        <v>0</v>
      </c>
      <c r="AB250" s="21">
        <v>349</v>
      </c>
      <c r="AC250" s="21">
        <v>0</v>
      </c>
      <c r="AD250" s="21">
        <v>23</v>
      </c>
      <c r="AE250" s="21">
        <v>0</v>
      </c>
    </row>
    <row r="251" spans="1:31">
      <c r="A251" s="16">
        <v>243</v>
      </c>
      <c r="B251" s="17" t="s">
        <v>132</v>
      </c>
      <c r="C251" s="17">
        <v>2</v>
      </c>
      <c r="D251" s="17" t="s">
        <v>38</v>
      </c>
      <c r="E251" s="11"/>
      <c r="F251" s="17" t="s">
        <v>128</v>
      </c>
      <c r="G251" s="17" t="s">
        <v>129</v>
      </c>
      <c r="H251" s="18">
        <v>41082</v>
      </c>
      <c r="I251" s="19">
        <v>2</v>
      </c>
      <c r="J251" s="20">
        <v>24.4885561</v>
      </c>
      <c r="K251" s="20">
        <v>17.3085111</v>
      </c>
      <c r="L251" s="21">
        <v>5</v>
      </c>
      <c r="M251" s="21">
        <v>20</v>
      </c>
      <c r="N251" s="20">
        <v>0.77110000000000001</v>
      </c>
      <c r="O251" s="21">
        <v>45</v>
      </c>
      <c r="P251" s="20">
        <v>5.2298713799999996</v>
      </c>
      <c r="Q251" s="20">
        <v>20.919485550000001</v>
      </c>
      <c r="R251" s="20">
        <v>26.14935693</v>
      </c>
      <c r="S251" s="20">
        <v>24.41456135</v>
      </c>
      <c r="T251" s="20">
        <v>1.7347955799999999</v>
      </c>
      <c r="U251" s="21">
        <v>20</v>
      </c>
      <c r="V251" s="20">
        <v>0.16400000000000001</v>
      </c>
      <c r="W251" s="20">
        <v>0.66096999999999995</v>
      </c>
      <c r="X251" s="20">
        <v>0.82496999999999998</v>
      </c>
      <c r="Y251" s="20">
        <v>0.77024000000000004</v>
      </c>
      <c r="Z251" s="21">
        <v>45</v>
      </c>
      <c r="AA251" s="21">
        <v>0</v>
      </c>
      <c r="AB251" s="21">
        <v>45</v>
      </c>
      <c r="AC251" s="21">
        <v>0</v>
      </c>
      <c r="AD251" s="21">
        <v>5</v>
      </c>
      <c r="AE251" s="21">
        <v>0</v>
      </c>
    </row>
    <row r="252" spans="1:31">
      <c r="A252" s="16">
        <v>244</v>
      </c>
      <c r="B252" s="17" t="s">
        <v>132</v>
      </c>
      <c r="C252" s="17">
        <v>2</v>
      </c>
      <c r="D252" s="17" t="s">
        <v>38</v>
      </c>
      <c r="E252" s="11"/>
      <c r="F252" s="17" t="s">
        <v>128</v>
      </c>
      <c r="G252" s="17" t="s">
        <v>131</v>
      </c>
      <c r="H252" s="18">
        <v>41477</v>
      </c>
      <c r="I252" s="19">
        <v>2</v>
      </c>
      <c r="J252" s="20">
        <v>1549.513252</v>
      </c>
      <c r="K252" s="20">
        <v>422.46238828999998</v>
      </c>
      <c r="L252" s="21">
        <v>221</v>
      </c>
      <c r="M252" s="21">
        <v>1149</v>
      </c>
      <c r="N252" s="20">
        <v>44.783619999999999</v>
      </c>
      <c r="O252" s="21">
        <v>2748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1">
        <v>0</v>
      </c>
      <c r="V252" s="20">
        <v>0</v>
      </c>
      <c r="W252" s="20">
        <v>0</v>
      </c>
      <c r="X252" s="20">
        <v>0</v>
      </c>
      <c r="Y252" s="20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</row>
    <row r="253" spans="1:31">
      <c r="A253" s="16">
        <v>245</v>
      </c>
      <c r="B253" s="17" t="s">
        <v>132</v>
      </c>
      <c r="C253" s="17">
        <v>2</v>
      </c>
      <c r="D253" s="17" t="s">
        <v>38</v>
      </c>
      <c r="E253" s="11"/>
      <c r="F253" s="17" t="s">
        <v>128</v>
      </c>
      <c r="G253" s="17" t="s">
        <v>129</v>
      </c>
      <c r="H253" s="18">
        <v>41477</v>
      </c>
      <c r="I253" s="19">
        <v>2</v>
      </c>
      <c r="J253" s="20">
        <v>687.94574499999999</v>
      </c>
      <c r="K253" s="20">
        <v>185.53945096999999</v>
      </c>
      <c r="L253" s="21">
        <v>74</v>
      </c>
      <c r="M253" s="21">
        <v>432</v>
      </c>
      <c r="N253" s="20">
        <v>20.726500000000001</v>
      </c>
      <c r="O253" s="21">
        <v>995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1">
        <v>0</v>
      </c>
      <c r="V253" s="20">
        <v>0</v>
      </c>
      <c r="W253" s="20">
        <v>0</v>
      </c>
      <c r="X253" s="20">
        <v>0</v>
      </c>
      <c r="Y253" s="20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</row>
    <row r="254" spans="1:31">
      <c r="A254" s="16">
        <v>246</v>
      </c>
      <c r="B254" s="17" t="s">
        <v>135</v>
      </c>
      <c r="C254" s="17">
        <v>3</v>
      </c>
      <c r="D254" s="17" t="s">
        <v>67</v>
      </c>
      <c r="E254" s="11"/>
      <c r="F254" s="17" t="s">
        <v>128</v>
      </c>
      <c r="G254" s="17" t="s">
        <v>129</v>
      </c>
      <c r="H254" s="18">
        <v>39645</v>
      </c>
      <c r="I254" s="19">
        <v>1</v>
      </c>
      <c r="J254" s="20">
        <v>54.997955500000003</v>
      </c>
      <c r="K254" s="20">
        <v>28.732291060000001</v>
      </c>
      <c r="L254" s="21">
        <v>11</v>
      </c>
      <c r="M254" s="21">
        <v>45</v>
      </c>
      <c r="N254" s="20">
        <v>1.6691</v>
      </c>
      <c r="O254" s="21">
        <v>130</v>
      </c>
      <c r="P254" s="20">
        <v>1.3583609999999999</v>
      </c>
      <c r="Q254" s="20">
        <v>53.639594500000001</v>
      </c>
      <c r="R254" s="20">
        <v>54.997955500000003</v>
      </c>
      <c r="S254" s="20">
        <v>41.816642719999997</v>
      </c>
      <c r="T254" s="20">
        <v>13.181312780000001</v>
      </c>
      <c r="U254" s="21">
        <v>45</v>
      </c>
      <c r="V254" s="20">
        <v>4.5900000000000003E-2</v>
      </c>
      <c r="W254" s="20">
        <v>2.1983000000000001</v>
      </c>
      <c r="X254" s="20">
        <v>2.2442000000000002</v>
      </c>
      <c r="Y254" s="20">
        <v>1.6691</v>
      </c>
      <c r="Z254" s="21">
        <v>130</v>
      </c>
      <c r="AA254" s="21">
        <v>0</v>
      </c>
      <c r="AB254" s="21">
        <v>130</v>
      </c>
      <c r="AC254" s="21">
        <v>0</v>
      </c>
      <c r="AD254" s="21">
        <v>11</v>
      </c>
      <c r="AE254" s="21">
        <v>11</v>
      </c>
    </row>
    <row r="255" spans="1:31">
      <c r="A255" s="16">
        <v>247</v>
      </c>
      <c r="B255" s="17" t="s">
        <v>135</v>
      </c>
      <c r="C255" s="17">
        <v>3</v>
      </c>
      <c r="D255" s="17" t="s">
        <v>67</v>
      </c>
      <c r="E255" s="11"/>
      <c r="F255" s="17" t="s">
        <v>128</v>
      </c>
      <c r="G255" s="17" t="s">
        <v>130</v>
      </c>
      <c r="H255" s="18">
        <v>39847</v>
      </c>
      <c r="I255" s="19">
        <v>1</v>
      </c>
      <c r="J255" s="20">
        <v>250.4632</v>
      </c>
      <c r="K255" s="20">
        <v>173.038884</v>
      </c>
      <c r="L255" s="21">
        <v>33</v>
      </c>
      <c r="M255" s="21">
        <v>174</v>
      </c>
      <c r="N255" s="20">
        <v>7.4747500000000002</v>
      </c>
      <c r="O255" s="21">
        <v>598</v>
      </c>
      <c r="P255" s="20">
        <v>0</v>
      </c>
      <c r="Q255" s="20">
        <v>250.4632</v>
      </c>
      <c r="R255" s="20">
        <v>250.4632</v>
      </c>
      <c r="S255" s="20">
        <v>186.96799999999999</v>
      </c>
      <c r="T255" s="20">
        <v>63.495199999999997</v>
      </c>
      <c r="U255" s="21">
        <v>174</v>
      </c>
      <c r="V255" s="20">
        <v>0</v>
      </c>
      <c r="W255" s="20">
        <v>9.9969999999999999</v>
      </c>
      <c r="X255" s="20">
        <v>9.9969999999999999</v>
      </c>
      <c r="Y255" s="20">
        <v>7.4747500000000002</v>
      </c>
      <c r="Z255" s="21">
        <v>598</v>
      </c>
      <c r="AA255" s="21">
        <v>0</v>
      </c>
      <c r="AB255" s="21">
        <v>598</v>
      </c>
      <c r="AC255" s="21">
        <v>0</v>
      </c>
      <c r="AD255" s="21">
        <v>33</v>
      </c>
      <c r="AE255" s="21">
        <v>33</v>
      </c>
    </row>
    <row r="256" spans="1:31">
      <c r="A256" s="16">
        <v>248</v>
      </c>
      <c r="B256" s="17" t="s">
        <v>135</v>
      </c>
      <c r="C256" s="17">
        <v>3</v>
      </c>
      <c r="D256" s="17" t="s">
        <v>67</v>
      </c>
      <c r="E256" s="11"/>
      <c r="F256" s="17" t="s">
        <v>128</v>
      </c>
      <c r="G256" s="17" t="s">
        <v>131</v>
      </c>
      <c r="H256" s="18">
        <v>40402</v>
      </c>
      <c r="I256" s="19">
        <v>1</v>
      </c>
      <c r="J256" s="20">
        <v>85.655209999999997</v>
      </c>
      <c r="K256" s="20">
        <v>79.273896859999994</v>
      </c>
      <c r="L256" s="21">
        <v>15</v>
      </c>
      <c r="M256" s="21">
        <v>88</v>
      </c>
      <c r="N256" s="20">
        <v>3.5838999999999999</v>
      </c>
      <c r="O256" s="21">
        <v>277</v>
      </c>
      <c r="P256" s="20">
        <v>0</v>
      </c>
      <c r="Q256" s="20">
        <v>85.655209999999997</v>
      </c>
      <c r="R256" s="20">
        <v>85.655209999999997</v>
      </c>
      <c r="S256" s="20">
        <v>85.655209999999997</v>
      </c>
      <c r="T256" s="20">
        <v>0</v>
      </c>
      <c r="U256" s="21">
        <v>88</v>
      </c>
      <c r="V256" s="20">
        <v>0</v>
      </c>
      <c r="W256" s="20">
        <v>3.5838999999999999</v>
      </c>
      <c r="X256" s="20">
        <v>3.5838999999999999</v>
      </c>
      <c r="Y256" s="20">
        <v>3.5838999999999999</v>
      </c>
      <c r="Z256" s="21">
        <v>277</v>
      </c>
      <c r="AA256" s="21">
        <v>0</v>
      </c>
      <c r="AB256" s="21">
        <v>277</v>
      </c>
      <c r="AC256" s="21">
        <v>0</v>
      </c>
      <c r="AD256" s="21">
        <v>15</v>
      </c>
      <c r="AE256" s="21">
        <v>2</v>
      </c>
    </row>
    <row r="257" spans="1:31">
      <c r="A257" s="16">
        <v>249</v>
      </c>
      <c r="B257" s="17" t="s">
        <v>135</v>
      </c>
      <c r="C257" s="17">
        <v>3</v>
      </c>
      <c r="D257" s="17" t="s">
        <v>67</v>
      </c>
      <c r="E257" s="11"/>
      <c r="F257" s="17" t="s">
        <v>128</v>
      </c>
      <c r="G257" s="17" t="s">
        <v>129</v>
      </c>
      <c r="H257" s="18">
        <v>40410</v>
      </c>
      <c r="I257" s="19">
        <v>1</v>
      </c>
      <c r="J257" s="20">
        <v>141.85145299999999</v>
      </c>
      <c r="K257" s="20">
        <v>121.40289781</v>
      </c>
      <c r="L257" s="21">
        <v>21</v>
      </c>
      <c r="M257" s="21">
        <v>151</v>
      </c>
      <c r="N257" s="20">
        <v>5.6353499999999999</v>
      </c>
      <c r="O257" s="21">
        <v>424</v>
      </c>
      <c r="P257" s="20">
        <v>0</v>
      </c>
      <c r="Q257" s="20">
        <v>142.835453</v>
      </c>
      <c r="R257" s="20">
        <v>142.835453</v>
      </c>
      <c r="S257" s="20">
        <v>132.07423800000001</v>
      </c>
      <c r="T257" s="20">
        <v>10.761215</v>
      </c>
      <c r="U257" s="21">
        <v>151</v>
      </c>
      <c r="V257" s="20">
        <v>0</v>
      </c>
      <c r="W257" s="20">
        <v>5.9459</v>
      </c>
      <c r="X257" s="20">
        <v>5.9459</v>
      </c>
      <c r="Y257" s="20">
        <v>5.6353499999999999</v>
      </c>
      <c r="Z257" s="21">
        <v>400</v>
      </c>
      <c r="AA257" s="21">
        <v>24</v>
      </c>
      <c r="AB257" s="21">
        <v>424</v>
      </c>
      <c r="AC257" s="21">
        <v>64</v>
      </c>
      <c r="AD257" s="21">
        <v>21</v>
      </c>
      <c r="AE257" s="21">
        <v>19</v>
      </c>
    </row>
    <row r="258" spans="1:31">
      <c r="A258" s="16">
        <v>250</v>
      </c>
      <c r="B258" s="17" t="s">
        <v>135</v>
      </c>
      <c r="C258" s="17">
        <v>3</v>
      </c>
      <c r="D258" s="17" t="s">
        <v>67</v>
      </c>
      <c r="E258" s="11"/>
      <c r="F258" s="17" t="s">
        <v>128</v>
      </c>
      <c r="G258" s="17" t="s">
        <v>131</v>
      </c>
      <c r="H258" s="18">
        <v>40820</v>
      </c>
      <c r="I258" s="19">
        <v>1</v>
      </c>
      <c r="J258" s="20">
        <v>154.38038460000001</v>
      </c>
      <c r="K258" s="20">
        <v>108.62203923</v>
      </c>
      <c r="L258" s="21">
        <v>18</v>
      </c>
      <c r="M258" s="21">
        <v>126</v>
      </c>
      <c r="N258" s="20">
        <v>6.2591200000000002</v>
      </c>
      <c r="O258" s="21">
        <v>456</v>
      </c>
      <c r="P258" s="20">
        <v>0</v>
      </c>
      <c r="Q258" s="20">
        <v>154.38038460000001</v>
      </c>
      <c r="R258" s="20">
        <v>154.38038460000001</v>
      </c>
      <c r="S258" s="20">
        <v>154.38038460000001</v>
      </c>
      <c r="T258" s="20">
        <v>0</v>
      </c>
      <c r="U258" s="21">
        <v>126</v>
      </c>
      <c r="V258" s="20">
        <v>0</v>
      </c>
      <c r="W258" s="20">
        <v>6.2591200000000002</v>
      </c>
      <c r="X258" s="20">
        <v>6.2591200000000002</v>
      </c>
      <c r="Y258" s="20">
        <v>6.2591200000000002</v>
      </c>
      <c r="Z258" s="21">
        <v>456</v>
      </c>
      <c r="AA258" s="21">
        <v>0</v>
      </c>
      <c r="AB258" s="21">
        <v>456</v>
      </c>
      <c r="AC258" s="21">
        <v>0</v>
      </c>
      <c r="AD258" s="21">
        <v>18</v>
      </c>
      <c r="AE258" s="21">
        <v>15</v>
      </c>
    </row>
    <row r="259" spans="1:31">
      <c r="A259" s="16">
        <v>251</v>
      </c>
      <c r="B259" s="17" t="s">
        <v>135</v>
      </c>
      <c r="C259" s="17">
        <v>3</v>
      </c>
      <c r="D259" s="17" t="s">
        <v>67</v>
      </c>
      <c r="E259" s="11"/>
      <c r="F259" s="17" t="s">
        <v>128</v>
      </c>
      <c r="G259" s="17" t="s">
        <v>129</v>
      </c>
      <c r="H259" s="18">
        <v>40820</v>
      </c>
      <c r="I259" s="19">
        <v>1</v>
      </c>
      <c r="J259" s="20">
        <v>69.751870440000005</v>
      </c>
      <c r="K259" s="20">
        <v>35.58507659</v>
      </c>
      <c r="L259" s="21">
        <v>10</v>
      </c>
      <c r="M259" s="21">
        <v>57</v>
      </c>
      <c r="N259" s="20">
        <v>2.0476000000000001</v>
      </c>
      <c r="O259" s="21">
        <v>157</v>
      </c>
      <c r="P259" s="20">
        <v>2.2646812500000002</v>
      </c>
      <c r="Q259" s="20">
        <v>67.487189189999995</v>
      </c>
      <c r="R259" s="20">
        <v>69.751870440000005</v>
      </c>
      <c r="S259" s="20">
        <v>50.575719999999997</v>
      </c>
      <c r="T259" s="20">
        <v>19.176150440000001</v>
      </c>
      <c r="U259" s="21">
        <v>57</v>
      </c>
      <c r="V259" s="20">
        <v>9.2100000000000001E-2</v>
      </c>
      <c r="W259" s="20">
        <v>2.5200999999999998</v>
      </c>
      <c r="X259" s="20">
        <v>2.6122000000000001</v>
      </c>
      <c r="Y259" s="20">
        <v>2.0476000000000001</v>
      </c>
      <c r="Z259" s="21">
        <v>157</v>
      </c>
      <c r="AA259" s="21">
        <v>0</v>
      </c>
      <c r="AB259" s="21">
        <v>157</v>
      </c>
      <c r="AC259" s="21">
        <v>0</v>
      </c>
      <c r="AD259" s="21">
        <v>10</v>
      </c>
      <c r="AE259" s="21">
        <v>3</v>
      </c>
    </row>
    <row r="260" spans="1:31">
      <c r="A260" s="16">
        <v>252</v>
      </c>
      <c r="B260" s="17" t="s">
        <v>135</v>
      </c>
      <c r="C260" s="17">
        <v>3</v>
      </c>
      <c r="D260" s="17" t="s">
        <v>67</v>
      </c>
      <c r="E260" s="11"/>
      <c r="F260" s="17" t="s">
        <v>128</v>
      </c>
      <c r="G260" s="17" t="s">
        <v>131</v>
      </c>
      <c r="H260" s="18">
        <v>40998</v>
      </c>
      <c r="I260" s="19">
        <v>1</v>
      </c>
      <c r="J260" s="20">
        <v>14.5236</v>
      </c>
      <c r="K260" s="20">
        <v>10.21880496</v>
      </c>
      <c r="L260" s="21">
        <v>1</v>
      </c>
      <c r="M260" s="21">
        <v>19</v>
      </c>
      <c r="N260" s="20">
        <v>0.58799999999999997</v>
      </c>
      <c r="O260" s="21">
        <v>59</v>
      </c>
      <c r="P260" s="20">
        <v>0</v>
      </c>
      <c r="Q260" s="20">
        <v>14.450982</v>
      </c>
      <c r="R260" s="20">
        <v>14.450982</v>
      </c>
      <c r="S260" s="20">
        <v>14.450982</v>
      </c>
      <c r="T260" s="20">
        <v>0</v>
      </c>
      <c r="U260" s="21">
        <v>19</v>
      </c>
      <c r="V260" s="20">
        <v>0</v>
      </c>
      <c r="W260" s="20">
        <v>0.58799999999999997</v>
      </c>
      <c r="X260" s="20">
        <v>0.58799999999999997</v>
      </c>
      <c r="Y260" s="20">
        <v>0.58799999999999997</v>
      </c>
      <c r="Z260" s="21">
        <v>0</v>
      </c>
      <c r="AA260" s="21">
        <v>59</v>
      </c>
      <c r="AB260" s="21">
        <v>59</v>
      </c>
      <c r="AC260" s="21">
        <v>0</v>
      </c>
      <c r="AD260" s="21">
        <v>0</v>
      </c>
      <c r="AE260" s="21">
        <v>0</v>
      </c>
    </row>
    <row r="261" spans="1:31">
      <c r="A261" s="16">
        <v>253</v>
      </c>
      <c r="B261" s="17" t="s">
        <v>135</v>
      </c>
      <c r="C261" s="17">
        <v>3</v>
      </c>
      <c r="D261" s="17" t="s">
        <v>67</v>
      </c>
      <c r="E261" s="11"/>
      <c r="F261" s="17" t="s">
        <v>128</v>
      </c>
      <c r="G261" s="17" t="s">
        <v>129</v>
      </c>
      <c r="H261" s="18">
        <v>40998</v>
      </c>
      <c r="I261" s="19">
        <v>1</v>
      </c>
      <c r="J261" s="20">
        <v>46.287058999999999</v>
      </c>
      <c r="K261" s="20">
        <v>32.567574729999997</v>
      </c>
      <c r="L261" s="21">
        <v>12</v>
      </c>
      <c r="M261" s="21">
        <v>55</v>
      </c>
      <c r="N261" s="20">
        <v>1.8739699999999999</v>
      </c>
      <c r="O261" s="21">
        <v>139</v>
      </c>
      <c r="P261" s="20">
        <v>0</v>
      </c>
      <c r="Q261" s="20">
        <v>41.865758999999997</v>
      </c>
      <c r="R261" s="20">
        <v>41.865758999999997</v>
      </c>
      <c r="S261" s="20">
        <v>41.865758999999997</v>
      </c>
      <c r="T261" s="20">
        <v>0</v>
      </c>
      <c r="U261" s="21">
        <v>45</v>
      </c>
      <c r="V261" s="20">
        <v>0</v>
      </c>
      <c r="W261" s="20">
        <v>1.47197</v>
      </c>
      <c r="X261" s="20">
        <v>1.47197</v>
      </c>
      <c r="Y261" s="20">
        <v>1.47197</v>
      </c>
      <c r="Z261" s="21">
        <v>76</v>
      </c>
      <c r="AA261" s="21">
        <v>63</v>
      </c>
      <c r="AB261" s="21">
        <v>139</v>
      </c>
      <c r="AC261" s="21">
        <v>0</v>
      </c>
      <c r="AD261" s="21">
        <v>8</v>
      </c>
      <c r="AE261" s="21">
        <v>2</v>
      </c>
    </row>
    <row r="262" spans="1:31">
      <c r="A262" s="16">
        <v>254</v>
      </c>
      <c r="B262" s="17" t="s">
        <v>135</v>
      </c>
      <c r="C262" s="17">
        <v>3</v>
      </c>
      <c r="D262" s="17" t="s">
        <v>67</v>
      </c>
      <c r="E262" s="11"/>
      <c r="F262" s="17" t="s">
        <v>128</v>
      </c>
      <c r="G262" s="17" t="s">
        <v>131</v>
      </c>
      <c r="H262" s="18">
        <v>41060</v>
      </c>
      <c r="I262" s="19">
        <v>1</v>
      </c>
      <c r="J262" s="20">
        <v>21.795280000000002</v>
      </c>
      <c r="K262" s="20">
        <v>15.08554311</v>
      </c>
      <c r="L262" s="21">
        <v>4</v>
      </c>
      <c r="M262" s="21">
        <v>24</v>
      </c>
      <c r="N262" s="20">
        <v>0.88239999999999996</v>
      </c>
      <c r="O262" s="21">
        <v>51</v>
      </c>
      <c r="P262" s="20">
        <v>0</v>
      </c>
      <c r="Q262" s="20">
        <v>8.6073759299999999</v>
      </c>
      <c r="R262" s="20">
        <v>8.6073759299999999</v>
      </c>
      <c r="S262" s="20">
        <v>8.6073759299999999</v>
      </c>
      <c r="T262" s="20">
        <v>0</v>
      </c>
      <c r="U262" s="21">
        <v>4</v>
      </c>
      <c r="V262" s="20">
        <v>0</v>
      </c>
      <c r="W262" s="20">
        <v>0.1229</v>
      </c>
      <c r="X262" s="20">
        <v>0.1229</v>
      </c>
      <c r="Y262" s="20">
        <v>0.1229</v>
      </c>
      <c r="Z262" s="21">
        <v>11</v>
      </c>
      <c r="AA262" s="21">
        <v>40</v>
      </c>
      <c r="AB262" s="21">
        <v>51</v>
      </c>
      <c r="AC262" s="21">
        <v>0</v>
      </c>
      <c r="AD262" s="21">
        <v>1</v>
      </c>
      <c r="AE262" s="21">
        <v>0</v>
      </c>
    </row>
    <row r="263" spans="1:31">
      <c r="A263" s="16">
        <v>255</v>
      </c>
      <c r="B263" s="17" t="s">
        <v>135</v>
      </c>
      <c r="C263" s="17">
        <v>3</v>
      </c>
      <c r="D263" s="17" t="s">
        <v>7</v>
      </c>
      <c r="E263" s="11"/>
      <c r="F263" s="17" t="s">
        <v>128</v>
      </c>
      <c r="G263" s="17" t="s">
        <v>129</v>
      </c>
      <c r="H263" s="18">
        <v>39562</v>
      </c>
      <c r="I263" s="19">
        <v>1</v>
      </c>
      <c r="J263" s="20">
        <v>254.7576</v>
      </c>
      <c r="K263" s="20">
        <v>177.36199999999999</v>
      </c>
      <c r="L263" s="21">
        <v>28</v>
      </c>
      <c r="M263" s="21">
        <v>178</v>
      </c>
      <c r="N263" s="20">
        <v>7.2180999999999997</v>
      </c>
      <c r="O263" s="21">
        <v>448</v>
      </c>
      <c r="P263" s="20">
        <v>54.396258000000003</v>
      </c>
      <c r="Q263" s="20">
        <v>205.92904200000001</v>
      </c>
      <c r="R263" s="20">
        <v>260.32530000000003</v>
      </c>
      <c r="S263" s="20">
        <v>260.32530000000003</v>
      </c>
      <c r="T263" s="20">
        <v>0</v>
      </c>
      <c r="U263" s="21">
        <v>183</v>
      </c>
      <c r="V263" s="20">
        <v>1.4835</v>
      </c>
      <c r="W263" s="20">
        <v>5.9149000000000003</v>
      </c>
      <c r="X263" s="20">
        <v>7.3983999999999996</v>
      </c>
      <c r="Y263" s="20">
        <v>7.3983999999999996</v>
      </c>
      <c r="Z263" s="21">
        <v>466</v>
      </c>
      <c r="AA263" s="21">
        <v>0</v>
      </c>
      <c r="AB263" s="21">
        <v>466</v>
      </c>
      <c r="AC263" s="21">
        <v>0</v>
      </c>
      <c r="AD263" s="21">
        <v>30</v>
      </c>
      <c r="AE263" s="21">
        <v>27</v>
      </c>
    </row>
    <row r="264" spans="1:31">
      <c r="A264" s="16">
        <v>256</v>
      </c>
      <c r="B264" s="17" t="s">
        <v>135</v>
      </c>
      <c r="C264" s="17">
        <v>3</v>
      </c>
      <c r="D264" s="17" t="s">
        <v>7</v>
      </c>
      <c r="E264" s="11"/>
      <c r="F264" s="17" t="s">
        <v>128</v>
      </c>
      <c r="G264" s="17" t="s">
        <v>130</v>
      </c>
      <c r="H264" s="18">
        <v>39850</v>
      </c>
      <c r="I264" s="19">
        <v>1</v>
      </c>
      <c r="J264" s="20">
        <v>764.94896200000005</v>
      </c>
      <c r="K264" s="20">
        <v>575.00991199999999</v>
      </c>
      <c r="L264" s="21">
        <v>74</v>
      </c>
      <c r="M264" s="21">
        <v>606</v>
      </c>
      <c r="N264" s="20">
        <v>21.627980000000001</v>
      </c>
      <c r="O264" s="21">
        <v>1531</v>
      </c>
      <c r="P264" s="20">
        <v>281.83792099999999</v>
      </c>
      <c r="Q264" s="20">
        <v>483.111041</v>
      </c>
      <c r="R264" s="20">
        <v>764.94896200000005</v>
      </c>
      <c r="S264" s="20">
        <v>623.99893599999996</v>
      </c>
      <c r="T264" s="20">
        <v>140.95002500000001</v>
      </c>
      <c r="U264" s="21">
        <v>606</v>
      </c>
      <c r="V264" s="20">
        <v>10.91916</v>
      </c>
      <c r="W264" s="20">
        <v>15.69031</v>
      </c>
      <c r="X264" s="20">
        <v>26.609470000000002</v>
      </c>
      <c r="Y264" s="20">
        <v>21.667280000000002</v>
      </c>
      <c r="Z264" s="21">
        <v>1531</v>
      </c>
      <c r="AA264" s="21">
        <v>0</v>
      </c>
      <c r="AB264" s="21">
        <v>1531</v>
      </c>
      <c r="AC264" s="21">
        <v>0</v>
      </c>
      <c r="AD264" s="21">
        <v>74</v>
      </c>
      <c r="AE264" s="21">
        <v>28</v>
      </c>
    </row>
    <row r="265" spans="1:31">
      <c r="A265" s="16">
        <v>257</v>
      </c>
      <c r="B265" s="17" t="s">
        <v>135</v>
      </c>
      <c r="C265" s="17">
        <v>3</v>
      </c>
      <c r="D265" s="17" t="s">
        <v>7</v>
      </c>
      <c r="E265" s="11"/>
      <c r="F265" s="17" t="s">
        <v>128</v>
      </c>
      <c r="G265" s="17" t="s">
        <v>129</v>
      </c>
      <c r="H265" s="18">
        <v>40275</v>
      </c>
      <c r="I265" s="19">
        <v>1</v>
      </c>
      <c r="J265" s="20">
        <v>680.76912400000003</v>
      </c>
      <c r="K265" s="20">
        <v>623.562184</v>
      </c>
      <c r="L265" s="21">
        <v>85</v>
      </c>
      <c r="M265" s="21">
        <v>583</v>
      </c>
      <c r="N265" s="20">
        <v>24.206160000000001</v>
      </c>
      <c r="O265" s="21">
        <v>1856</v>
      </c>
      <c r="P265" s="20">
        <v>0</v>
      </c>
      <c r="Q265" s="20">
        <v>680.76912400000003</v>
      </c>
      <c r="R265" s="20">
        <v>680.76912400000003</v>
      </c>
      <c r="S265" s="20">
        <v>674.85084800000004</v>
      </c>
      <c r="T265" s="20">
        <v>5.9182759999999996</v>
      </c>
      <c r="U265" s="21">
        <v>583</v>
      </c>
      <c r="V265" s="20">
        <v>0</v>
      </c>
      <c r="W265" s="20">
        <v>24.206160000000001</v>
      </c>
      <c r="X265" s="20">
        <v>24.206160000000001</v>
      </c>
      <c r="Y265" s="20">
        <v>24.006160000000001</v>
      </c>
      <c r="Z265" s="21">
        <v>1856</v>
      </c>
      <c r="AA265" s="21">
        <v>0</v>
      </c>
      <c r="AB265" s="21">
        <v>1856</v>
      </c>
      <c r="AC265" s="21">
        <v>0</v>
      </c>
      <c r="AD265" s="21">
        <v>85</v>
      </c>
      <c r="AE265" s="21">
        <v>40</v>
      </c>
    </row>
    <row r="266" spans="1:31">
      <c r="A266" s="16">
        <v>258</v>
      </c>
      <c r="B266" s="17" t="s">
        <v>135</v>
      </c>
      <c r="C266" s="17">
        <v>3</v>
      </c>
      <c r="D266" s="17" t="s">
        <v>7</v>
      </c>
      <c r="E266" s="11"/>
      <c r="F266" s="17" t="s">
        <v>128</v>
      </c>
      <c r="G266" s="17" t="s">
        <v>131</v>
      </c>
      <c r="H266" s="18">
        <v>40322</v>
      </c>
      <c r="I266" s="19">
        <v>1</v>
      </c>
      <c r="J266" s="20">
        <v>418.71265799999998</v>
      </c>
      <c r="K266" s="20">
        <v>382.21457600000002</v>
      </c>
      <c r="L266" s="21">
        <v>61</v>
      </c>
      <c r="M266" s="21">
        <v>362</v>
      </c>
      <c r="N266" s="20">
        <v>15.332700000000001</v>
      </c>
      <c r="O266" s="21">
        <v>935</v>
      </c>
      <c r="P266" s="20">
        <v>230.4104044</v>
      </c>
      <c r="Q266" s="20">
        <v>188.30225429999999</v>
      </c>
      <c r="R266" s="20">
        <v>418.71265870000002</v>
      </c>
      <c r="S266" s="20">
        <v>413.65420269999998</v>
      </c>
      <c r="T266" s="20">
        <v>5.0584559999999996</v>
      </c>
      <c r="U266" s="21">
        <v>362</v>
      </c>
      <c r="V266" s="20">
        <v>8.8646999999999991</v>
      </c>
      <c r="W266" s="20">
        <v>6.6414999999999997</v>
      </c>
      <c r="X266" s="20">
        <v>15.5062</v>
      </c>
      <c r="Y266" s="20">
        <v>15.332700000000001</v>
      </c>
      <c r="Z266" s="21">
        <v>935</v>
      </c>
      <c r="AA266" s="21">
        <v>0</v>
      </c>
      <c r="AB266" s="21">
        <v>935</v>
      </c>
      <c r="AC266" s="21">
        <v>0</v>
      </c>
      <c r="AD266" s="21">
        <v>61</v>
      </c>
      <c r="AE266" s="21">
        <v>26</v>
      </c>
    </row>
    <row r="267" spans="1:31">
      <c r="A267" s="16">
        <v>259</v>
      </c>
      <c r="B267" s="17" t="s">
        <v>135</v>
      </c>
      <c r="C267" s="17">
        <v>3</v>
      </c>
      <c r="D267" s="17" t="s">
        <v>7</v>
      </c>
      <c r="E267" s="11"/>
      <c r="F267" s="17" t="s">
        <v>128</v>
      </c>
      <c r="G267" s="17" t="s">
        <v>131</v>
      </c>
      <c r="H267" s="18">
        <v>40722</v>
      </c>
      <c r="I267" s="19">
        <v>1</v>
      </c>
      <c r="J267" s="20">
        <v>138.27842899999999</v>
      </c>
      <c r="K267" s="20">
        <v>89.261397000000002</v>
      </c>
      <c r="L267" s="21">
        <v>18</v>
      </c>
      <c r="M267" s="21">
        <v>106</v>
      </c>
      <c r="N267" s="20">
        <v>4.5955000000000004</v>
      </c>
      <c r="O267" s="21">
        <v>315</v>
      </c>
      <c r="P267" s="20">
        <v>25.10944765</v>
      </c>
      <c r="Q267" s="20">
        <v>84.716142120000001</v>
      </c>
      <c r="R267" s="20">
        <v>109.82558976999999</v>
      </c>
      <c r="S267" s="20">
        <v>102.24249677</v>
      </c>
      <c r="T267" s="20">
        <v>7.5830929999999999</v>
      </c>
      <c r="U267" s="21">
        <v>80</v>
      </c>
      <c r="V267" s="20">
        <v>0.91212000000000004</v>
      </c>
      <c r="W267" s="20">
        <v>3.02813</v>
      </c>
      <c r="X267" s="20">
        <v>3.9402499999999998</v>
      </c>
      <c r="Y267" s="20">
        <v>3.6690999999999998</v>
      </c>
      <c r="Z267" s="21">
        <v>270</v>
      </c>
      <c r="AA267" s="21">
        <v>45</v>
      </c>
      <c r="AB267" s="21">
        <v>315</v>
      </c>
      <c r="AC267" s="21">
        <v>0</v>
      </c>
      <c r="AD267" s="21">
        <v>15</v>
      </c>
      <c r="AE267" s="21">
        <v>0</v>
      </c>
    </row>
    <row r="268" spans="1:31">
      <c r="A268" s="16">
        <v>260</v>
      </c>
      <c r="B268" s="17" t="s">
        <v>135</v>
      </c>
      <c r="C268" s="17">
        <v>3</v>
      </c>
      <c r="D268" s="17" t="s">
        <v>7</v>
      </c>
      <c r="E268" s="11"/>
      <c r="F268" s="17" t="s">
        <v>128</v>
      </c>
      <c r="G268" s="17" t="s">
        <v>129</v>
      </c>
      <c r="H268" s="18">
        <v>40722</v>
      </c>
      <c r="I268" s="19">
        <v>1</v>
      </c>
      <c r="J268" s="20">
        <v>272.76470499999999</v>
      </c>
      <c r="K268" s="20">
        <v>182.740646</v>
      </c>
      <c r="L268" s="21">
        <v>21</v>
      </c>
      <c r="M268" s="21">
        <v>249</v>
      </c>
      <c r="N268" s="20">
        <v>9.2426999999999992</v>
      </c>
      <c r="O268" s="21">
        <v>670</v>
      </c>
      <c r="P268" s="20">
        <v>80.779312099999999</v>
      </c>
      <c r="Q268" s="20">
        <v>189.5276126</v>
      </c>
      <c r="R268" s="20">
        <v>270.30692470000002</v>
      </c>
      <c r="S268" s="20">
        <v>257.7894167</v>
      </c>
      <c r="T268" s="20">
        <v>12.517507999999999</v>
      </c>
      <c r="U268" s="21">
        <v>246</v>
      </c>
      <c r="V268" s="20">
        <v>3.0659900000000002</v>
      </c>
      <c r="W268" s="20">
        <v>6.6033999999999997</v>
      </c>
      <c r="X268" s="20">
        <v>9.6693899999999999</v>
      </c>
      <c r="Y268" s="20">
        <v>9.1567000000000007</v>
      </c>
      <c r="Z268" s="21">
        <v>670</v>
      </c>
      <c r="AA268" s="21">
        <v>0</v>
      </c>
      <c r="AB268" s="21">
        <v>670</v>
      </c>
      <c r="AC268" s="21">
        <v>0</v>
      </c>
      <c r="AD268" s="21">
        <v>20</v>
      </c>
      <c r="AE268" s="21">
        <v>1</v>
      </c>
    </row>
    <row r="269" spans="1:31">
      <c r="A269" s="16">
        <v>261</v>
      </c>
      <c r="B269" s="17" t="s">
        <v>135</v>
      </c>
      <c r="C269" s="17">
        <v>3</v>
      </c>
      <c r="D269" s="17" t="s">
        <v>7</v>
      </c>
      <c r="E269" s="11"/>
      <c r="F269" s="17" t="s">
        <v>128</v>
      </c>
      <c r="G269" s="17" t="s">
        <v>129</v>
      </c>
      <c r="H269" s="18">
        <v>40996</v>
      </c>
      <c r="I269" s="19">
        <v>1</v>
      </c>
      <c r="J269" s="20">
        <v>231.283975</v>
      </c>
      <c r="K269" s="20">
        <v>162.49372099999999</v>
      </c>
      <c r="L269" s="21">
        <v>21</v>
      </c>
      <c r="M269" s="21">
        <v>192</v>
      </c>
      <c r="N269" s="20">
        <v>7.7266500000000002</v>
      </c>
      <c r="O269" s="21">
        <v>568</v>
      </c>
      <c r="P269" s="20">
        <v>0</v>
      </c>
      <c r="Q269" s="20">
        <v>198.137823</v>
      </c>
      <c r="R269" s="20">
        <v>198.137823</v>
      </c>
      <c r="S269" s="20">
        <v>198.137823</v>
      </c>
      <c r="T269" s="20">
        <v>0</v>
      </c>
      <c r="U269" s="21">
        <v>169</v>
      </c>
      <c r="V269" s="20">
        <v>0</v>
      </c>
      <c r="W269" s="20">
        <v>6.9075499999999996</v>
      </c>
      <c r="X269" s="20">
        <v>6.9075499999999996</v>
      </c>
      <c r="Y269" s="20">
        <v>6.9075499999999996</v>
      </c>
      <c r="Z269" s="21">
        <v>532</v>
      </c>
      <c r="AA269" s="21">
        <v>0</v>
      </c>
      <c r="AB269" s="21">
        <v>532</v>
      </c>
      <c r="AC269" s="21">
        <v>0</v>
      </c>
      <c r="AD269" s="21">
        <v>19</v>
      </c>
      <c r="AE269" s="21">
        <v>0</v>
      </c>
    </row>
    <row r="270" spans="1:31">
      <c r="A270" s="16">
        <v>262</v>
      </c>
      <c r="B270" s="17" t="s">
        <v>135</v>
      </c>
      <c r="C270" s="17">
        <v>3</v>
      </c>
      <c r="D270" s="17" t="s">
        <v>7</v>
      </c>
      <c r="E270" s="11"/>
      <c r="F270" s="17" t="s">
        <v>128</v>
      </c>
      <c r="G270" s="17" t="s">
        <v>131</v>
      </c>
      <c r="H270" s="18">
        <v>40996</v>
      </c>
      <c r="I270" s="19">
        <v>1</v>
      </c>
      <c r="J270" s="20">
        <v>205.69406000000001</v>
      </c>
      <c r="K270" s="20">
        <v>144.70576800000001</v>
      </c>
      <c r="L270" s="21">
        <v>29</v>
      </c>
      <c r="M270" s="21">
        <v>159</v>
      </c>
      <c r="N270" s="20">
        <v>6.8794000000000004</v>
      </c>
      <c r="O270" s="21">
        <v>442</v>
      </c>
      <c r="P270" s="20">
        <v>11.12232459</v>
      </c>
      <c r="Q270" s="20">
        <v>156.83091640999999</v>
      </c>
      <c r="R270" s="20">
        <v>167.95324099999999</v>
      </c>
      <c r="S270" s="20">
        <v>164.75713999999999</v>
      </c>
      <c r="T270" s="20">
        <v>3.1961010000000001</v>
      </c>
      <c r="U270" s="21">
        <v>132</v>
      </c>
      <c r="V270" s="20">
        <v>0.37109999999999999</v>
      </c>
      <c r="W270" s="20">
        <v>5.2651000000000003</v>
      </c>
      <c r="X270" s="20">
        <v>5.6361999999999997</v>
      </c>
      <c r="Y270" s="20">
        <v>5.6018999999999997</v>
      </c>
      <c r="Z270" s="21">
        <v>357</v>
      </c>
      <c r="AA270" s="21">
        <v>0</v>
      </c>
      <c r="AB270" s="21">
        <v>357</v>
      </c>
      <c r="AC270" s="21">
        <v>0</v>
      </c>
      <c r="AD270" s="21">
        <v>26</v>
      </c>
      <c r="AE270" s="21">
        <v>20</v>
      </c>
    </row>
    <row r="271" spans="1:31">
      <c r="A271" s="16">
        <v>263</v>
      </c>
      <c r="B271" s="17" t="s">
        <v>135</v>
      </c>
      <c r="C271" s="17">
        <v>3</v>
      </c>
      <c r="D271" s="17" t="s">
        <v>7</v>
      </c>
      <c r="E271" s="11"/>
      <c r="F271" s="17" t="s">
        <v>128</v>
      </c>
      <c r="G271" s="17" t="s">
        <v>129</v>
      </c>
      <c r="H271" s="18">
        <v>41079</v>
      </c>
      <c r="I271" s="19">
        <v>1</v>
      </c>
      <c r="J271" s="20">
        <v>57.96528</v>
      </c>
      <c r="K271" s="20">
        <v>40.778570000000002</v>
      </c>
      <c r="L271" s="21">
        <v>4</v>
      </c>
      <c r="M271" s="21">
        <v>45</v>
      </c>
      <c r="N271" s="20">
        <v>1.93865</v>
      </c>
      <c r="O271" s="21">
        <v>166</v>
      </c>
      <c r="P271" s="20">
        <v>0</v>
      </c>
      <c r="Q271" s="20">
        <v>44.313473999999999</v>
      </c>
      <c r="R271" s="20">
        <v>44.313473999999999</v>
      </c>
      <c r="S271" s="20">
        <v>44.313473999999999</v>
      </c>
      <c r="T271" s="20">
        <v>0</v>
      </c>
      <c r="U271" s="21">
        <v>29</v>
      </c>
      <c r="V271" s="20">
        <v>0</v>
      </c>
      <c r="W271" s="20">
        <v>1.4134500000000001</v>
      </c>
      <c r="X271" s="20">
        <v>1.4134500000000001</v>
      </c>
      <c r="Y271" s="20">
        <v>1.4134500000000001</v>
      </c>
      <c r="Z271" s="21">
        <v>116</v>
      </c>
      <c r="AA271" s="21">
        <v>0</v>
      </c>
      <c r="AB271" s="21">
        <v>116</v>
      </c>
      <c r="AC271" s="21">
        <v>0</v>
      </c>
      <c r="AD271" s="21">
        <v>3</v>
      </c>
      <c r="AE271" s="21">
        <v>0</v>
      </c>
    </row>
    <row r="272" spans="1:31">
      <c r="A272" s="16">
        <v>264</v>
      </c>
      <c r="B272" s="17" t="s">
        <v>135</v>
      </c>
      <c r="C272" s="17">
        <v>3</v>
      </c>
      <c r="D272" s="17" t="s">
        <v>7</v>
      </c>
      <c r="E272" s="11"/>
      <c r="F272" s="17" t="s">
        <v>128</v>
      </c>
      <c r="G272" s="17" t="s">
        <v>131</v>
      </c>
      <c r="H272" s="18">
        <v>41428</v>
      </c>
      <c r="I272" s="19">
        <v>1</v>
      </c>
      <c r="J272" s="20">
        <v>405.42581999999999</v>
      </c>
      <c r="K272" s="20">
        <v>239.201232</v>
      </c>
      <c r="L272" s="21">
        <v>25</v>
      </c>
      <c r="M272" s="21">
        <v>338</v>
      </c>
      <c r="N272" s="20">
        <v>13.036199999999999</v>
      </c>
      <c r="O272" s="21">
        <v>894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1">
        <v>0</v>
      </c>
      <c r="V272" s="20">
        <v>0</v>
      </c>
      <c r="W272" s="20">
        <v>0</v>
      </c>
      <c r="X272" s="20">
        <v>0</v>
      </c>
      <c r="Y272" s="20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</row>
    <row r="273" spans="1:31">
      <c r="A273" s="16">
        <v>265</v>
      </c>
      <c r="B273" s="17" t="s">
        <v>135</v>
      </c>
      <c r="C273" s="17">
        <v>3</v>
      </c>
      <c r="D273" s="17" t="s">
        <v>7</v>
      </c>
      <c r="E273" s="11"/>
      <c r="F273" s="17" t="s">
        <v>128</v>
      </c>
      <c r="G273" s="17" t="s">
        <v>129</v>
      </c>
      <c r="H273" s="18">
        <v>41453</v>
      </c>
      <c r="I273" s="19">
        <v>1</v>
      </c>
      <c r="J273" s="20">
        <v>316.01020999999997</v>
      </c>
      <c r="K273" s="20">
        <v>186.446023</v>
      </c>
      <c r="L273" s="21">
        <v>28</v>
      </c>
      <c r="M273" s="21">
        <v>253</v>
      </c>
      <c r="N273" s="20">
        <v>10.161099999999999</v>
      </c>
      <c r="O273" s="21">
        <v>714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1">
        <v>0</v>
      </c>
      <c r="V273" s="20">
        <v>0</v>
      </c>
      <c r="W273" s="20">
        <v>0</v>
      </c>
      <c r="X273" s="20">
        <v>0</v>
      </c>
      <c r="Y273" s="20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</row>
    <row r="274" spans="1:31">
      <c r="A274" s="16">
        <v>266</v>
      </c>
      <c r="B274" s="17" t="s">
        <v>135</v>
      </c>
      <c r="C274" s="17">
        <v>3</v>
      </c>
      <c r="D274" s="17" t="s">
        <v>19</v>
      </c>
      <c r="E274" s="11"/>
      <c r="F274" s="17" t="s">
        <v>128</v>
      </c>
      <c r="G274" s="17" t="s">
        <v>130</v>
      </c>
      <c r="H274" s="18">
        <v>39883</v>
      </c>
      <c r="I274" s="19">
        <v>1</v>
      </c>
      <c r="J274" s="20">
        <v>1808.4413152</v>
      </c>
      <c r="K274" s="20">
        <v>1280.67787789</v>
      </c>
      <c r="L274" s="21">
        <v>173</v>
      </c>
      <c r="M274" s="21">
        <v>1237</v>
      </c>
      <c r="N274" s="20">
        <v>46.394950000000001</v>
      </c>
      <c r="O274" s="21">
        <v>3403</v>
      </c>
      <c r="P274" s="20">
        <v>1035.2849409999999</v>
      </c>
      <c r="Q274" s="20">
        <v>773.15637419999996</v>
      </c>
      <c r="R274" s="20">
        <v>1808.4413152</v>
      </c>
      <c r="S274" s="20">
        <v>1390.3787655000001</v>
      </c>
      <c r="T274" s="20">
        <v>418.06254969999998</v>
      </c>
      <c r="U274" s="21">
        <v>1266</v>
      </c>
      <c r="V274" s="20">
        <v>34.418889999999998</v>
      </c>
      <c r="W274" s="20">
        <v>26.156770000000002</v>
      </c>
      <c r="X274" s="20">
        <v>60.575659999999999</v>
      </c>
      <c r="Y274" s="20">
        <v>46.394950000000001</v>
      </c>
      <c r="Z274" s="21">
        <v>3296</v>
      </c>
      <c r="AA274" s="21">
        <v>107</v>
      </c>
      <c r="AB274" s="21">
        <v>3403</v>
      </c>
      <c r="AC274" s="21">
        <v>237</v>
      </c>
      <c r="AD274" s="21">
        <v>122</v>
      </c>
      <c r="AE274" s="21">
        <v>88</v>
      </c>
    </row>
    <row r="275" spans="1:31">
      <c r="A275" s="16">
        <v>267</v>
      </c>
      <c r="B275" s="17" t="s">
        <v>135</v>
      </c>
      <c r="C275" s="17">
        <v>3</v>
      </c>
      <c r="D275" s="17" t="s">
        <v>19</v>
      </c>
      <c r="E275" s="11"/>
      <c r="F275" s="17" t="s">
        <v>128</v>
      </c>
      <c r="G275" s="17" t="s">
        <v>131</v>
      </c>
      <c r="H275" s="18">
        <v>40368</v>
      </c>
      <c r="I275" s="19">
        <v>1</v>
      </c>
      <c r="J275" s="20">
        <v>437.53500000000003</v>
      </c>
      <c r="K275" s="20">
        <v>353.36221763999998</v>
      </c>
      <c r="L275" s="21">
        <v>35</v>
      </c>
      <c r="M275" s="21">
        <v>351</v>
      </c>
      <c r="N275" s="20">
        <v>12.79058</v>
      </c>
      <c r="O275" s="21">
        <v>895</v>
      </c>
      <c r="P275" s="20">
        <v>306.68999000000002</v>
      </c>
      <c r="Q275" s="20">
        <v>128.74501000000001</v>
      </c>
      <c r="R275" s="20">
        <v>435.435</v>
      </c>
      <c r="S275" s="20">
        <v>378.85898400000002</v>
      </c>
      <c r="T275" s="20">
        <v>56.576016000000003</v>
      </c>
      <c r="U275" s="21">
        <v>352</v>
      </c>
      <c r="V275" s="20">
        <v>10.37542</v>
      </c>
      <c r="W275" s="20">
        <v>4.1949800000000002</v>
      </c>
      <c r="X275" s="20">
        <v>14.570399999999999</v>
      </c>
      <c r="Y275" s="20">
        <v>12.730880000000001</v>
      </c>
      <c r="Z275" s="21">
        <v>882</v>
      </c>
      <c r="AA275" s="21">
        <v>13</v>
      </c>
      <c r="AB275" s="21">
        <v>895</v>
      </c>
      <c r="AC275" s="21">
        <v>0</v>
      </c>
      <c r="AD275" s="21">
        <v>32</v>
      </c>
      <c r="AE275" s="21">
        <v>28</v>
      </c>
    </row>
    <row r="276" spans="1:31">
      <c r="A276" s="16">
        <v>268</v>
      </c>
      <c r="B276" s="17" t="s">
        <v>135</v>
      </c>
      <c r="C276" s="17">
        <v>3</v>
      </c>
      <c r="D276" s="17" t="s">
        <v>19</v>
      </c>
      <c r="E276" s="11"/>
      <c r="F276" s="17" t="s">
        <v>128</v>
      </c>
      <c r="G276" s="17" t="s">
        <v>129</v>
      </c>
      <c r="H276" s="18">
        <v>40375</v>
      </c>
      <c r="I276" s="19">
        <v>1</v>
      </c>
      <c r="J276" s="20">
        <v>245.806938</v>
      </c>
      <c r="K276" s="20">
        <v>172.57589003999999</v>
      </c>
      <c r="L276" s="21">
        <v>36</v>
      </c>
      <c r="M276" s="21">
        <v>167</v>
      </c>
      <c r="N276" s="20">
        <v>6.2506000000000004</v>
      </c>
      <c r="O276" s="21">
        <v>480</v>
      </c>
      <c r="P276" s="20">
        <v>119.40522864</v>
      </c>
      <c r="Q276" s="20">
        <v>120.87570936</v>
      </c>
      <c r="R276" s="20">
        <v>240.28093799999999</v>
      </c>
      <c r="S276" s="20">
        <v>182.89081655999999</v>
      </c>
      <c r="T276" s="20">
        <v>57.390121440000001</v>
      </c>
      <c r="U276" s="21">
        <v>164</v>
      </c>
      <c r="V276" s="20">
        <v>3.9891100000000002</v>
      </c>
      <c r="W276" s="20">
        <v>4.0376000000000003</v>
      </c>
      <c r="X276" s="20">
        <v>8.0267099999999996</v>
      </c>
      <c r="Y276" s="20">
        <v>6.101</v>
      </c>
      <c r="Z276" s="21">
        <v>480</v>
      </c>
      <c r="AA276" s="21">
        <v>0</v>
      </c>
      <c r="AB276" s="21">
        <v>480</v>
      </c>
      <c r="AC276" s="21">
        <v>0</v>
      </c>
      <c r="AD276" s="21">
        <v>34</v>
      </c>
      <c r="AE276" s="21">
        <v>26</v>
      </c>
    </row>
    <row r="277" spans="1:31">
      <c r="A277" s="16">
        <v>269</v>
      </c>
      <c r="B277" s="17" t="s">
        <v>135</v>
      </c>
      <c r="C277" s="17">
        <v>3</v>
      </c>
      <c r="D277" s="17" t="s">
        <v>19</v>
      </c>
      <c r="E277" s="11"/>
      <c r="F277" s="17" t="s">
        <v>128</v>
      </c>
      <c r="G277" s="17" t="s">
        <v>131</v>
      </c>
      <c r="H277" s="18">
        <v>40759</v>
      </c>
      <c r="I277" s="19">
        <v>1</v>
      </c>
      <c r="J277" s="20">
        <v>312.35430000000002</v>
      </c>
      <c r="K277" s="20">
        <v>193.057581</v>
      </c>
      <c r="L277" s="21">
        <v>25</v>
      </c>
      <c r="M277" s="21">
        <v>238</v>
      </c>
      <c r="N277" s="20">
        <v>9.4356000000000009</v>
      </c>
      <c r="O277" s="21">
        <v>663</v>
      </c>
      <c r="P277" s="20">
        <v>168.31553914</v>
      </c>
      <c r="Q277" s="20">
        <v>144.03876086</v>
      </c>
      <c r="R277" s="20">
        <v>312.35430000000002</v>
      </c>
      <c r="S277" s="20">
        <v>283.06799999999998</v>
      </c>
      <c r="T277" s="20">
        <v>29.286300000000001</v>
      </c>
      <c r="U277" s="21">
        <v>238</v>
      </c>
      <c r="V277" s="20">
        <v>5.6288400000000003</v>
      </c>
      <c r="W277" s="20">
        <v>4.8078799999999999</v>
      </c>
      <c r="X277" s="20">
        <v>10.436719999999999</v>
      </c>
      <c r="Y277" s="20">
        <v>9.4356000000000009</v>
      </c>
      <c r="Z277" s="21">
        <v>663</v>
      </c>
      <c r="AA277" s="21">
        <v>0</v>
      </c>
      <c r="AB277" s="21">
        <v>663</v>
      </c>
      <c r="AC277" s="21">
        <v>69</v>
      </c>
      <c r="AD277" s="21">
        <v>25</v>
      </c>
      <c r="AE277" s="21">
        <v>11</v>
      </c>
    </row>
    <row r="278" spans="1:31">
      <c r="A278" s="16">
        <v>270</v>
      </c>
      <c r="B278" s="17" t="s">
        <v>135</v>
      </c>
      <c r="C278" s="17">
        <v>3</v>
      </c>
      <c r="D278" s="17" t="s">
        <v>19</v>
      </c>
      <c r="E278" s="11"/>
      <c r="F278" s="17" t="s">
        <v>128</v>
      </c>
      <c r="G278" s="17" t="s">
        <v>129</v>
      </c>
      <c r="H278" s="18">
        <v>40764</v>
      </c>
      <c r="I278" s="19">
        <v>1</v>
      </c>
      <c r="J278" s="20">
        <v>317.4348</v>
      </c>
      <c r="K278" s="20">
        <v>120.76092134</v>
      </c>
      <c r="L278" s="21">
        <v>29</v>
      </c>
      <c r="M278" s="21">
        <v>198</v>
      </c>
      <c r="N278" s="20">
        <v>5.91662</v>
      </c>
      <c r="O278" s="21">
        <v>474</v>
      </c>
      <c r="P278" s="20">
        <v>235.85035719999999</v>
      </c>
      <c r="Q278" s="20">
        <v>81.584442800000005</v>
      </c>
      <c r="R278" s="20">
        <v>317.4348</v>
      </c>
      <c r="S278" s="20">
        <v>177.0832174</v>
      </c>
      <c r="T278" s="20">
        <v>140.3515826</v>
      </c>
      <c r="U278" s="21">
        <v>204</v>
      </c>
      <c r="V278" s="20">
        <v>7.8775899999999996</v>
      </c>
      <c r="W278" s="20">
        <v>2.7265899999999998</v>
      </c>
      <c r="X278" s="20">
        <v>10.604179999999999</v>
      </c>
      <c r="Y278" s="20">
        <v>5.91662</v>
      </c>
      <c r="Z278" s="21">
        <v>472</v>
      </c>
      <c r="AA278" s="21">
        <v>2</v>
      </c>
      <c r="AB278" s="21">
        <v>474</v>
      </c>
      <c r="AC278" s="21">
        <v>0</v>
      </c>
      <c r="AD278" s="21">
        <v>27</v>
      </c>
      <c r="AE278" s="21">
        <v>4</v>
      </c>
    </row>
    <row r="279" spans="1:31">
      <c r="A279" s="16">
        <v>271</v>
      </c>
      <c r="B279" s="17" t="s">
        <v>135</v>
      </c>
      <c r="C279" s="17">
        <v>3</v>
      </c>
      <c r="D279" s="17" t="s">
        <v>19</v>
      </c>
      <c r="E279" s="11"/>
      <c r="F279" s="17" t="s">
        <v>128</v>
      </c>
      <c r="G279" s="17" t="s">
        <v>129</v>
      </c>
      <c r="H279" s="18">
        <v>40877</v>
      </c>
      <c r="I279" s="19">
        <v>1</v>
      </c>
      <c r="J279" s="20">
        <v>836.39940000000001</v>
      </c>
      <c r="K279" s="20">
        <v>379.94344733000003</v>
      </c>
      <c r="L279" s="21">
        <v>70</v>
      </c>
      <c r="M279" s="21">
        <v>580</v>
      </c>
      <c r="N279" s="20">
        <v>18.569400000000002</v>
      </c>
      <c r="O279" s="21">
        <v>1605</v>
      </c>
      <c r="P279" s="20">
        <v>691.18499999999995</v>
      </c>
      <c r="Q279" s="20">
        <v>145.21440000000001</v>
      </c>
      <c r="R279" s="20">
        <v>836.39940000000001</v>
      </c>
      <c r="S279" s="20">
        <v>557.03130053999996</v>
      </c>
      <c r="T279" s="20">
        <v>279.36809946</v>
      </c>
      <c r="U279" s="21">
        <v>597</v>
      </c>
      <c r="V279" s="20">
        <v>23.040099999999999</v>
      </c>
      <c r="W279" s="20">
        <v>4.8418799999999997</v>
      </c>
      <c r="X279" s="20">
        <v>27.881979999999999</v>
      </c>
      <c r="Y279" s="20">
        <v>18.569099999999999</v>
      </c>
      <c r="Z279" s="21">
        <v>1357</v>
      </c>
      <c r="AA279" s="21">
        <v>248</v>
      </c>
      <c r="AB279" s="21">
        <v>1605</v>
      </c>
      <c r="AC279" s="21">
        <v>0</v>
      </c>
      <c r="AD279" s="21">
        <v>58</v>
      </c>
      <c r="AE279" s="21">
        <v>0</v>
      </c>
    </row>
    <row r="280" spans="1:31">
      <c r="A280" s="16">
        <v>272</v>
      </c>
      <c r="B280" s="17" t="s">
        <v>135</v>
      </c>
      <c r="C280" s="17">
        <v>3</v>
      </c>
      <c r="D280" s="17" t="s">
        <v>19</v>
      </c>
      <c r="E280" s="11"/>
      <c r="F280" s="17" t="s">
        <v>128</v>
      </c>
      <c r="G280" s="17" t="s">
        <v>129</v>
      </c>
      <c r="H280" s="18">
        <v>40997</v>
      </c>
      <c r="I280" s="19">
        <v>1</v>
      </c>
      <c r="J280" s="20">
        <v>296.21245399999998</v>
      </c>
      <c r="K280" s="20">
        <v>115.80073019</v>
      </c>
      <c r="L280" s="21">
        <v>25</v>
      </c>
      <c r="M280" s="21">
        <v>185</v>
      </c>
      <c r="N280" s="20">
        <v>5.6593900000000001</v>
      </c>
      <c r="O280" s="21">
        <v>491</v>
      </c>
      <c r="P280" s="20">
        <v>186.6105</v>
      </c>
      <c r="Q280" s="20">
        <v>109.60195400000001</v>
      </c>
      <c r="R280" s="20">
        <v>296.21245399999998</v>
      </c>
      <c r="S280" s="20">
        <v>172.19947999999999</v>
      </c>
      <c r="T280" s="20">
        <v>124.012974</v>
      </c>
      <c r="U280" s="21">
        <v>185</v>
      </c>
      <c r="V280" s="20">
        <v>6.2203499999999998</v>
      </c>
      <c r="W280" s="20">
        <v>3.4901900000000001</v>
      </c>
      <c r="X280" s="20">
        <v>9.7105399999999999</v>
      </c>
      <c r="Y280" s="20">
        <v>5.6590299999999996</v>
      </c>
      <c r="Z280" s="21">
        <v>455</v>
      </c>
      <c r="AA280" s="21">
        <v>36</v>
      </c>
      <c r="AB280" s="21">
        <v>491</v>
      </c>
      <c r="AC280" s="21">
        <v>0</v>
      </c>
      <c r="AD280" s="21">
        <v>19</v>
      </c>
      <c r="AE280" s="21">
        <v>1</v>
      </c>
    </row>
    <row r="281" spans="1:31">
      <c r="A281" s="16">
        <v>273</v>
      </c>
      <c r="B281" s="17" t="s">
        <v>135</v>
      </c>
      <c r="C281" s="17">
        <v>3</v>
      </c>
      <c r="D281" s="17" t="s">
        <v>19</v>
      </c>
      <c r="E281" s="11"/>
      <c r="F281" s="17" t="s">
        <v>128</v>
      </c>
      <c r="G281" s="17" t="s">
        <v>131</v>
      </c>
      <c r="H281" s="18">
        <v>40997</v>
      </c>
      <c r="I281" s="19">
        <v>1</v>
      </c>
      <c r="J281" s="20">
        <v>103.053</v>
      </c>
      <c r="K281" s="20">
        <v>56.401141250000002</v>
      </c>
      <c r="L281" s="21">
        <v>10</v>
      </c>
      <c r="M281" s="21">
        <v>96</v>
      </c>
      <c r="N281" s="20">
        <v>2.7562500000000001</v>
      </c>
      <c r="O281" s="21">
        <v>204</v>
      </c>
      <c r="P281" s="20">
        <v>48.564</v>
      </c>
      <c r="Q281" s="20">
        <v>54.488999999999997</v>
      </c>
      <c r="R281" s="20">
        <v>103.053</v>
      </c>
      <c r="S281" s="20">
        <v>82.6875</v>
      </c>
      <c r="T281" s="20">
        <v>20.365500000000001</v>
      </c>
      <c r="U281" s="21">
        <v>96</v>
      </c>
      <c r="V281" s="20">
        <v>1.6188</v>
      </c>
      <c r="W281" s="20">
        <v>1.8163</v>
      </c>
      <c r="X281" s="20">
        <v>3.4350999999999998</v>
      </c>
      <c r="Y281" s="20">
        <v>2.7562500000000001</v>
      </c>
      <c r="Z281" s="21">
        <v>204</v>
      </c>
      <c r="AA281" s="21">
        <v>0</v>
      </c>
      <c r="AB281" s="21">
        <v>204</v>
      </c>
      <c r="AC281" s="21">
        <v>37</v>
      </c>
      <c r="AD281" s="21">
        <v>10</v>
      </c>
      <c r="AE281" s="21">
        <v>0</v>
      </c>
    </row>
    <row r="282" spans="1:31">
      <c r="A282" s="16">
        <v>274</v>
      </c>
      <c r="B282" s="17" t="s">
        <v>135</v>
      </c>
      <c r="C282" s="17">
        <v>3</v>
      </c>
      <c r="D282" s="17" t="s">
        <v>19</v>
      </c>
      <c r="E282" s="11"/>
      <c r="F282" s="17" t="s">
        <v>128</v>
      </c>
      <c r="G282" s="17" t="s">
        <v>131</v>
      </c>
      <c r="H282" s="18">
        <v>41457</v>
      </c>
      <c r="I282" s="19">
        <v>1</v>
      </c>
      <c r="J282" s="20">
        <v>212.03336400000001</v>
      </c>
      <c r="K282" s="20">
        <v>64.655407139999994</v>
      </c>
      <c r="L282" s="21">
        <v>13</v>
      </c>
      <c r="M282" s="21">
        <v>125</v>
      </c>
      <c r="N282" s="20">
        <v>5.2294999999999998</v>
      </c>
      <c r="O282" s="21">
        <v>318</v>
      </c>
      <c r="P282" s="20">
        <v>69.502055999999996</v>
      </c>
      <c r="Q282" s="20">
        <v>7.7159449999999996</v>
      </c>
      <c r="R282" s="20">
        <v>77.218001000000001</v>
      </c>
      <c r="S282" s="20">
        <v>67.861954999999995</v>
      </c>
      <c r="T282" s="20">
        <v>9.3560459999999992</v>
      </c>
      <c r="U282" s="21">
        <v>44</v>
      </c>
      <c r="V282" s="20">
        <v>2.0654400000000002</v>
      </c>
      <c r="W282" s="20">
        <v>0.2293</v>
      </c>
      <c r="X282" s="20">
        <v>2.29474</v>
      </c>
      <c r="Y282" s="20">
        <v>2.0167000000000002</v>
      </c>
      <c r="Z282" s="21">
        <v>120</v>
      </c>
      <c r="AA282" s="21">
        <v>0</v>
      </c>
      <c r="AB282" s="21">
        <v>120</v>
      </c>
      <c r="AC282" s="21">
        <v>0</v>
      </c>
      <c r="AD282" s="21">
        <v>3</v>
      </c>
      <c r="AE282" s="21">
        <v>0</v>
      </c>
    </row>
    <row r="283" spans="1:31">
      <c r="A283" s="16">
        <v>275</v>
      </c>
      <c r="B283" s="17" t="s">
        <v>135</v>
      </c>
      <c r="C283" s="17">
        <v>3</v>
      </c>
      <c r="D283" s="17" t="s">
        <v>19</v>
      </c>
      <c r="E283" s="11"/>
      <c r="F283" s="17" t="s">
        <v>128</v>
      </c>
      <c r="G283" s="17" t="s">
        <v>129</v>
      </c>
      <c r="H283" s="18">
        <v>41473</v>
      </c>
      <c r="I283" s="19">
        <v>1</v>
      </c>
      <c r="J283" s="20">
        <v>846.40544919000001</v>
      </c>
      <c r="K283" s="20">
        <v>210.77892534</v>
      </c>
      <c r="L283" s="21">
        <v>59</v>
      </c>
      <c r="M283" s="21">
        <v>547</v>
      </c>
      <c r="N283" s="20">
        <v>17.327870000000001</v>
      </c>
      <c r="O283" s="21">
        <v>1493</v>
      </c>
      <c r="P283" s="20">
        <v>18.463754999999999</v>
      </c>
      <c r="Q283" s="20">
        <v>13.10331</v>
      </c>
      <c r="R283" s="20">
        <v>31.567064999999999</v>
      </c>
      <c r="S283" s="20">
        <v>22.569054999999999</v>
      </c>
      <c r="T283" s="20">
        <v>8.9980100000000007</v>
      </c>
      <c r="U283" s="21">
        <v>22</v>
      </c>
      <c r="V283" s="20">
        <v>0.54869999999999997</v>
      </c>
      <c r="W283" s="20">
        <v>0.38940000000000002</v>
      </c>
      <c r="X283" s="20">
        <v>0.93810000000000004</v>
      </c>
      <c r="Y283" s="20">
        <v>0.67300000000000004</v>
      </c>
      <c r="Z283" s="21">
        <v>50</v>
      </c>
      <c r="AA283" s="21">
        <v>0</v>
      </c>
      <c r="AB283" s="21">
        <v>50</v>
      </c>
      <c r="AC283" s="21">
        <v>0</v>
      </c>
      <c r="AD283" s="21">
        <v>4</v>
      </c>
      <c r="AE283" s="21">
        <v>0</v>
      </c>
    </row>
    <row r="284" spans="1:31">
      <c r="A284" s="16">
        <v>276</v>
      </c>
      <c r="B284" s="17" t="s">
        <v>135</v>
      </c>
      <c r="C284" s="17">
        <v>3</v>
      </c>
      <c r="D284" s="17" t="s">
        <v>80</v>
      </c>
      <c r="E284" s="11"/>
      <c r="F284" s="17" t="s">
        <v>128</v>
      </c>
      <c r="G284" s="17" t="s">
        <v>129</v>
      </c>
      <c r="H284" s="18">
        <v>40756</v>
      </c>
      <c r="I284" s="19">
        <v>2</v>
      </c>
      <c r="J284" s="20">
        <v>122.52765599999999</v>
      </c>
      <c r="K284" s="20">
        <v>83.500775790000006</v>
      </c>
      <c r="L284" s="21">
        <v>22</v>
      </c>
      <c r="M284" s="21">
        <v>138</v>
      </c>
      <c r="N284" s="20">
        <v>6.2006399999999999</v>
      </c>
      <c r="O284" s="21">
        <v>426</v>
      </c>
      <c r="P284" s="20">
        <v>121.474656</v>
      </c>
      <c r="Q284" s="20">
        <v>1.0529999999999999</v>
      </c>
      <c r="R284" s="20">
        <v>122.52765599999999</v>
      </c>
      <c r="S284" s="20">
        <v>111.766531</v>
      </c>
      <c r="T284" s="20">
        <v>10.761125</v>
      </c>
      <c r="U284" s="21">
        <v>138</v>
      </c>
      <c r="V284" s="20">
        <v>6.9264900000000003</v>
      </c>
      <c r="W284" s="20">
        <v>6.7500000000000004E-2</v>
      </c>
      <c r="X284" s="20">
        <v>6.9939900000000002</v>
      </c>
      <c r="Y284" s="20">
        <v>6.1772900000000002</v>
      </c>
      <c r="Z284" s="21">
        <v>426</v>
      </c>
      <c r="AA284" s="21">
        <v>0</v>
      </c>
      <c r="AB284" s="21">
        <v>426</v>
      </c>
      <c r="AC284" s="21">
        <v>8</v>
      </c>
      <c r="AD284" s="21">
        <v>22</v>
      </c>
      <c r="AE284" s="21">
        <v>0</v>
      </c>
    </row>
    <row r="285" spans="1:31">
      <c r="A285" s="16">
        <v>277</v>
      </c>
      <c r="B285" s="17" t="s">
        <v>135</v>
      </c>
      <c r="C285" s="17">
        <v>3</v>
      </c>
      <c r="D285" s="17" t="s">
        <v>80</v>
      </c>
      <c r="E285" s="11"/>
      <c r="F285" s="17" t="s">
        <v>128</v>
      </c>
      <c r="G285" s="17" t="s">
        <v>129</v>
      </c>
      <c r="H285" s="18">
        <v>40999</v>
      </c>
      <c r="I285" s="19">
        <v>2</v>
      </c>
      <c r="J285" s="20">
        <v>60.222149999999999</v>
      </c>
      <c r="K285" s="20">
        <v>43.586717180000001</v>
      </c>
      <c r="L285" s="21">
        <v>7</v>
      </c>
      <c r="M285" s="21">
        <v>63</v>
      </c>
      <c r="N285" s="20">
        <v>2.5901999999999998</v>
      </c>
      <c r="O285" s="21">
        <v>209</v>
      </c>
      <c r="P285" s="20">
        <v>52.968150000000001</v>
      </c>
      <c r="Q285" s="20">
        <v>3.4718062500000002</v>
      </c>
      <c r="R285" s="20">
        <v>56.439956250000002</v>
      </c>
      <c r="S285" s="20">
        <v>52.57517</v>
      </c>
      <c r="T285" s="20">
        <v>3.8647862499999999</v>
      </c>
      <c r="U285" s="21">
        <v>63</v>
      </c>
      <c r="V285" s="20">
        <v>2.4765799999999998</v>
      </c>
      <c r="W285" s="20">
        <v>0.1991</v>
      </c>
      <c r="X285" s="20">
        <v>2.6756799999999998</v>
      </c>
      <c r="Y285" s="20">
        <v>2.4410599999999998</v>
      </c>
      <c r="Z285" s="21">
        <v>95</v>
      </c>
      <c r="AA285" s="21">
        <v>106</v>
      </c>
      <c r="AB285" s="21">
        <v>201</v>
      </c>
      <c r="AC285" s="21">
        <v>0</v>
      </c>
      <c r="AD285" s="21">
        <v>7</v>
      </c>
      <c r="AE285" s="21">
        <v>0</v>
      </c>
    </row>
    <row r="286" spans="1:31">
      <c r="A286" s="16">
        <v>278</v>
      </c>
      <c r="B286" s="17" t="s">
        <v>135</v>
      </c>
      <c r="C286" s="17">
        <v>3</v>
      </c>
      <c r="D286" s="17" t="s">
        <v>80</v>
      </c>
      <c r="E286" s="11"/>
      <c r="F286" s="17" t="s">
        <v>128</v>
      </c>
      <c r="G286" s="17" t="s">
        <v>129</v>
      </c>
      <c r="H286" s="18">
        <v>41065</v>
      </c>
      <c r="I286" s="19">
        <v>2</v>
      </c>
      <c r="J286" s="20">
        <v>11.032125000000001</v>
      </c>
      <c r="K286" s="20">
        <v>7.8933099499999999</v>
      </c>
      <c r="L286" s="21">
        <v>2</v>
      </c>
      <c r="M286" s="21">
        <v>7</v>
      </c>
      <c r="N286" s="20">
        <v>0.47449999999999998</v>
      </c>
      <c r="O286" s="21">
        <v>26</v>
      </c>
      <c r="P286" s="20">
        <v>10.585725</v>
      </c>
      <c r="Q286" s="20">
        <v>0.85560000000000003</v>
      </c>
      <c r="R286" s="20">
        <v>11.441325000000001</v>
      </c>
      <c r="S286" s="20">
        <v>11.032125000000001</v>
      </c>
      <c r="T286" s="20">
        <v>0.40920000000000001</v>
      </c>
      <c r="U286" s="21">
        <v>10</v>
      </c>
      <c r="V286" s="20">
        <v>0.45529999999999998</v>
      </c>
      <c r="W286" s="20">
        <v>3.6799999999999999E-2</v>
      </c>
      <c r="X286" s="20">
        <v>0.49209999999999998</v>
      </c>
      <c r="Y286" s="20">
        <v>0.47449999999999998</v>
      </c>
      <c r="Z286" s="21">
        <v>26</v>
      </c>
      <c r="AA286" s="21">
        <v>0</v>
      </c>
      <c r="AB286" s="21">
        <v>26</v>
      </c>
      <c r="AC286" s="21">
        <v>0</v>
      </c>
      <c r="AD286" s="21">
        <v>1</v>
      </c>
      <c r="AE286" s="21">
        <v>0</v>
      </c>
    </row>
    <row r="287" spans="1:31">
      <c r="A287" s="16">
        <v>279</v>
      </c>
      <c r="B287" s="17" t="s">
        <v>135</v>
      </c>
      <c r="C287" s="17">
        <v>3</v>
      </c>
      <c r="D287" s="17" t="s">
        <v>80</v>
      </c>
      <c r="E287" s="11"/>
      <c r="F287" s="17" t="s">
        <v>128</v>
      </c>
      <c r="G287" s="17" t="s">
        <v>129</v>
      </c>
      <c r="H287" s="18">
        <v>41459</v>
      </c>
      <c r="I287" s="19">
        <v>2</v>
      </c>
      <c r="J287" s="20">
        <v>121.75791455</v>
      </c>
      <c r="K287" s="20">
        <v>55.266268109999999</v>
      </c>
      <c r="L287" s="21">
        <v>15</v>
      </c>
      <c r="M287" s="21">
        <v>104</v>
      </c>
      <c r="N287" s="20">
        <v>4.8634399999999998</v>
      </c>
      <c r="O287" s="21">
        <v>301</v>
      </c>
      <c r="P287" s="20">
        <v>12.556923490000001</v>
      </c>
      <c r="Q287" s="20">
        <v>3.1033183700000002</v>
      </c>
      <c r="R287" s="20">
        <v>15.660241859999999</v>
      </c>
      <c r="S287" s="20">
        <v>8.4822524999999995</v>
      </c>
      <c r="T287" s="20">
        <v>7.1779893599999998</v>
      </c>
      <c r="U287" s="21">
        <v>10</v>
      </c>
      <c r="V287" s="20">
        <v>0.41539999999999999</v>
      </c>
      <c r="W287" s="20">
        <v>9.8900000000000002E-2</v>
      </c>
      <c r="X287" s="20">
        <v>0.51429999999999998</v>
      </c>
      <c r="Y287" s="20">
        <v>0.47420000000000001</v>
      </c>
      <c r="Z287" s="21">
        <v>28</v>
      </c>
      <c r="AA287" s="21">
        <v>4</v>
      </c>
      <c r="AB287" s="21">
        <v>32</v>
      </c>
      <c r="AC287" s="21">
        <v>0</v>
      </c>
      <c r="AD287" s="21">
        <v>0</v>
      </c>
      <c r="AE287" s="21">
        <v>0</v>
      </c>
    </row>
    <row r="288" spans="1:31">
      <c r="A288" s="16">
        <v>280</v>
      </c>
      <c r="B288" s="17" t="s">
        <v>135</v>
      </c>
      <c r="C288" s="17">
        <v>3</v>
      </c>
      <c r="D288" s="17" t="s">
        <v>37</v>
      </c>
      <c r="E288" s="11"/>
      <c r="F288" s="17" t="s">
        <v>128</v>
      </c>
      <c r="G288" s="17" t="s">
        <v>129</v>
      </c>
      <c r="H288" s="18">
        <v>39742</v>
      </c>
      <c r="I288" s="19">
        <v>1</v>
      </c>
      <c r="J288" s="20">
        <v>47.245890000000003</v>
      </c>
      <c r="K288" s="20">
        <v>30.998280000000001</v>
      </c>
      <c r="L288" s="21">
        <v>7</v>
      </c>
      <c r="M288" s="21">
        <v>75</v>
      </c>
      <c r="N288" s="20">
        <v>3.8529800000000001</v>
      </c>
      <c r="O288" s="21">
        <v>215</v>
      </c>
      <c r="P288" s="20">
        <v>36.29468</v>
      </c>
      <c r="Q288" s="20">
        <v>10.95121</v>
      </c>
      <c r="R288" s="20">
        <v>47.245890000000003</v>
      </c>
      <c r="S288" s="20">
        <v>47.245890000000003</v>
      </c>
      <c r="T288" s="20">
        <v>0</v>
      </c>
      <c r="U288" s="21">
        <v>75</v>
      </c>
      <c r="V288" s="20">
        <v>2.11402</v>
      </c>
      <c r="W288" s="20">
        <v>1.7389600000000001</v>
      </c>
      <c r="X288" s="20">
        <v>3.8529800000000001</v>
      </c>
      <c r="Y288" s="20">
        <v>3.8529800000000001</v>
      </c>
      <c r="Z288" s="21">
        <v>215</v>
      </c>
      <c r="AA288" s="21">
        <v>0</v>
      </c>
      <c r="AB288" s="21">
        <v>215</v>
      </c>
      <c r="AC288" s="21">
        <v>0</v>
      </c>
      <c r="AD288" s="21">
        <v>7</v>
      </c>
      <c r="AE288" s="21">
        <v>6</v>
      </c>
    </row>
    <row r="289" spans="1:31">
      <c r="A289" s="16">
        <v>281</v>
      </c>
      <c r="B289" s="17" t="s">
        <v>135</v>
      </c>
      <c r="C289" s="17">
        <v>3</v>
      </c>
      <c r="D289" s="17" t="s">
        <v>37</v>
      </c>
      <c r="E289" s="11"/>
      <c r="F289" s="17" t="s">
        <v>128</v>
      </c>
      <c r="G289" s="17" t="s">
        <v>131</v>
      </c>
      <c r="H289" s="18">
        <v>40389</v>
      </c>
      <c r="I289" s="19">
        <v>1</v>
      </c>
      <c r="J289" s="20">
        <v>328.47028598999998</v>
      </c>
      <c r="K289" s="20">
        <v>187.03742360000001</v>
      </c>
      <c r="L289" s="21">
        <v>31</v>
      </c>
      <c r="M289" s="21">
        <v>251</v>
      </c>
      <c r="N289" s="20">
        <v>12.66648</v>
      </c>
      <c r="O289" s="21">
        <v>879</v>
      </c>
      <c r="P289" s="20">
        <v>136.85378542000001</v>
      </c>
      <c r="Q289" s="20">
        <v>113.98931858</v>
      </c>
      <c r="R289" s="20">
        <v>250.84310400000001</v>
      </c>
      <c r="S289" s="20">
        <v>201.397032</v>
      </c>
      <c r="T289" s="20">
        <v>49.446072000000001</v>
      </c>
      <c r="U289" s="21">
        <v>251</v>
      </c>
      <c r="V289" s="20">
        <v>6.7640099999999999</v>
      </c>
      <c r="W289" s="20">
        <v>5.9862900000000003</v>
      </c>
      <c r="X289" s="20">
        <v>12.750299999999999</v>
      </c>
      <c r="Y289" s="20">
        <v>12.66648</v>
      </c>
      <c r="Z289" s="21">
        <v>879</v>
      </c>
      <c r="AA289" s="21">
        <v>0</v>
      </c>
      <c r="AB289" s="21">
        <v>879</v>
      </c>
      <c r="AC289" s="21">
        <v>0</v>
      </c>
      <c r="AD289" s="21">
        <v>31</v>
      </c>
      <c r="AE289" s="21">
        <v>26</v>
      </c>
    </row>
    <row r="290" spans="1:31">
      <c r="A290" s="16">
        <v>282</v>
      </c>
      <c r="B290" s="17" t="s">
        <v>135</v>
      </c>
      <c r="C290" s="17">
        <v>3</v>
      </c>
      <c r="D290" s="17" t="s">
        <v>37</v>
      </c>
      <c r="E290" s="11"/>
      <c r="F290" s="17" t="s">
        <v>128</v>
      </c>
      <c r="G290" s="17" t="s">
        <v>129</v>
      </c>
      <c r="H290" s="18">
        <v>40813</v>
      </c>
      <c r="I290" s="19">
        <v>1</v>
      </c>
      <c r="J290" s="20">
        <v>74.086678820000003</v>
      </c>
      <c r="K290" s="20">
        <v>52.165325899999999</v>
      </c>
      <c r="L290" s="21">
        <v>8</v>
      </c>
      <c r="M290" s="21">
        <v>113</v>
      </c>
      <c r="N290" s="20">
        <v>4.2542200000000001</v>
      </c>
      <c r="O290" s="21">
        <v>391</v>
      </c>
      <c r="P290" s="20">
        <v>48.752491970000001</v>
      </c>
      <c r="Q290" s="20">
        <v>107.66331657000001</v>
      </c>
      <c r="R290" s="20">
        <v>156.41580854</v>
      </c>
      <c r="S290" s="20">
        <v>74.086678820000003</v>
      </c>
      <c r="T290" s="20">
        <v>82.329129719999997</v>
      </c>
      <c r="U290" s="21">
        <v>113</v>
      </c>
      <c r="V290" s="20">
        <v>1.9670399999999999</v>
      </c>
      <c r="W290" s="20">
        <v>3.8969100000000001</v>
      </c>
      <c r="X290" s="20">
        <v>5.86395</v>
      </c>
      <c r="Y290" s="20">
        <v>4.2542200000000001</v>
      </c>
      <c r="Z290" s="21">
        <v>391</v>
      </c>
      <c r="AA290" s="21">
        <v>0</v>
      </c>
      <c r="AB290" s="21">
        <v>391</v>
      </c>
      <c r="AC290" s="21">
        <v>0</v>
      </c>
      <c r="AD290" s="21">
        <v>8</v>
      </c>
      <c r="AE290" s="21">
        <v>1</v>
      </c>
    </row>
    <row r="291" spans="1:31">
      <c r="A291" s="16">
        <v>283</v>
      </c>
      <c r="B291" s="17" t="s">
        <v>135</v>
      </c>
      <c r="C291" s="17">
        <v>3</v>
      </c>
      <c r="D291" s="17" t="s">
        <v>37</v>
      </c>
      <c r="E291" s="11"/>
      <c r="F291" s="17" t="s">
        <v>128</v>
      </c>
      <c r="G291" s="17" t="s">
        <v>129</v>
      </c>
      <c r="H291" s="18">
        <v>40984</v>
      </c>
      <c r="I291" s="19">
        <v>1</v>
      </c>
      <c r="J291" s="20">
        <v>36.196231500000003</v>
      </c>
      <c r="K291" s="20">
        <v>26.748621700000001</v>
      </c>
      <c r="L291" s="21">
        <v>6</v>
      </c>
      <c r="M291" s="21">
        <v>42</v>
      </c>
      <c r="N291" s="20">
        <v>1.68747</v>
      </c>
      <c r="O291" s="21">
        <v>160</v>
      </c>
      <c r="P291" s="20">
        <v>32.316859280000003</v>
      </c>
      <c r="Q291" s="20">
        <v>33.623224909999998</v>
      </c>
      <c r="R291" s="20">
        <v>65.940084189999993</v>
      </c>
      <c r="S291" s="20">
        <v>36.196231500000003</v>
      </c>
      <c r="T291" s="20">
        <v>29.743852690000001</v>
      </c>
      <c r="U291" s="21">
        <v>42</v>
      </c>
      <c r="V291" s="20">
        <v>1.0271600000000001</v>
      </c>
      <c r="W291" s="20">
        <v>0.97191000000000005</v>
      </c>
      <c r="X291" s="20">
        <v>1.9990699999999999</v>
      </c>
      <c r="Y291" s="20">
        <v>1.68747</v>
      </c>
      <c r="Z291" s="21">
        <v>160</v>
      </c>
      <c r="AA291" s="21">
        <v>0</v>
      </c>
      <c r="AB291" s="21">
        <v>160</v>
      </c>
      <c r="AC291" s="21">
        <v>0</v>
      </c>
      <c r="AD291" s="21">
        <v>6</v>
      </c>
      <c r="AE291" s="21">
        <v>0</v>
      </c>
    </row>
    <row r="292" spans="1:31">
      <c r="A292" s="16">
        <v>284</v>
      </c>
      <c r="B292" s="17" t="s">
        <v>135</v>
      </c>
      <c r="C292" s="17">
        <v>3</v>
      </c>
      <c r="D292" s="17" t="s">
        <v>37</v>
      </c>
      <c r="E292" s="11"/>
      <c r="F292" s="17" t="s">
        <v>128</v>
      </c>
      <c r="G292" s="17" t="s">
        <v>129</v>
      </c>
      <c r="H292" s="18">
        <v>41060</v>
      </c>
      <c r="I292" s="19">
        <v>1</v>
      </c>
      <c r="J292" s="20">
        <v>5.5087890000000002</v>
      </c>
      <c r="K292" s="20">
        <v>4.1045980000000002</v>
      </c>
      <c r="L292" s="21">
        <v>1</v>
      </c>
      <c r="M292" s="21">
        <v>6</v>
      </c>
      <c r="N292" s="20">
        <v>0.25681999999999999</v>
      </c>
      <c r="O292" s="21">
        <v>32</v>
      </c>
      <c r="P292" s="20">
        <v>5.4628139999999998</v>
      </c>
      <c r="Q292" s="20">
        <v>5.3441723100000003</v>
      </c>
      <c r="R292" s="20">
        <v>10.806986309999999</v>
      </c>
      <c r="S292" s="20">
        <v>5.5087890000000002</v>
      </c>
      <c r="T292" s="20">
        <v>5.2981973099999999</v>
      </c>
      <c r="U292" s="21">
        <v>6</v>
      </c>
      <c r="V292" s="20">
        <v>0.15470999999999999</v>
      </c>
      <c r="W292" s="20">
        <v>0.15135000000000001</v>
      </c>
      <c r="X292" s="20">
        <v>0.30606</v>
      </c>
      <c r="Y292" s="20">
        <v>0.25681999999999999</v>
      </c>
      <c r="Z292" s="21">
        <v>32</v>
      </c>
      <c r="AA292" s="21">
        <v>0</v>
      </c>
      <c r="AB292" s="21">
        <v>32</v>
      </c>
      <c r="AC292" s="21">
        <v>0</v>
      </c>
      <c r="AD292" s="21">
        <v>1</v>
      </c>
      <c r="AE292" s="21">
        <v>0</v>
      </c>
    </row>
    <row r="293" spans="1:31">
      <c r="A293" s="16">
        <v>285</v>
      </c>
      <c r="B293" s="17" t="s">
        <v>135</v>
      </c>
      <c r="C293" s="17">
        <v>3</v>
      </c>
      <c r="D293" s="17" t="s">
        <v>37</v>
      </c>
      <c r="E293" s="11"/>
      <c r="F293" s="17" t="s">
        <v>128</v>
      </c>
      <c r="G293" s="17" t="s">
        <v>129</v>
      </c>
      <c r="H293" s="18">
        <v>41457</v>
      </c>
      <c r="I293" s="19">
        <v>1</v>
      </c>
      <c r="J293" s="20">
        <v>150.7119735</v>
      </c>
      <c r="K293" s="20">
        <v>96.361003679999996</v>
      </c>
      <c r="L293" s="21">
        <v>19</v>
      </c>
      <c r="M293" s="21">
        <v>167</v>
      </c>
      <c r="N293" s="20">
        <v>6.5957100000000004</v>
      </c>
      <c r="O293" s="21">
        <v>623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1">
        <v>0</v>
      </c>
      <c r="V293" s="20">
        <v>0</v>
      </c>
      <c r="W293" s="20">
        <v>0</v>
      </c>
      <c r="X293" s="20">
        <v>0</v>
      </c>
      <c r="Y293" s="20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</row>
    <row r="294" spans="1:31">
      <c r="A294" s="16">
        <v>286</v>
      </c>
      <c r="B294" s="17" t="s">
        <v>135</v>
      </c>
      <c r="C294" s="17">
        <v>3</v>
      </c>
      <c r="D294" s="17" t="s">
        <v>44</v>
      </c>
      <c r="E294" s="11"/>
      <c r="F294" s="17" t="s">
        <v>128</v>
      </c>
      <c r="G294" s="17" t="s">
        <v>129</v>
      </c>
      <c r="H294" s="18">
        <v>39540</v>
      </c>
      <c r="I294" s="19">
        <v>1</v>
      </c>
      <c r="J294" s="20">
        <v>365.51737700000001</v>
      </c>
      <c r="K294" s="20">
        <v>262.08452899999997</v>
      </c>
      <c r="L294" s="21">
        <v>45</v>
      </c>
      <c r="M294" s="21">
        <v>275</v>
      </c>
      <c r="N294" s="20">
        <v>10.5771</v>
      </c>
      <c r="O294" s="21">
        <v>708</v>
      </c>
      <c r="P294" s="20">
        <v>230.91480627000001</v>
      </c>
      <c r="Q294" s="20">
        <v>194.39964953</v>
      </c>
      <c r="R294" s="20">
        <v>425.31445580000002</v>
      </c>
      <c r="S294" s="20">
        <v>365.51737700000001</v>
      </c>
      <c r="T294" s="20">
        <v>59.797078800000001</v>
      </c>
      <c r="U294" s="21">
        <v>275</v>
      </c>
      <c r="V294" s="20">
        <v>4.4998500000000003</v>
      </c>
      <c r="W294" s="20">
        <v>6.5056799999999999</v>
      </c>
      <c r="X294" s="20">
        <v>11.00553</v>
      </c>
      <c r="Y294" s="20">
        <v>10.54705</v>
      </c>
      <c r="Z294" s="21">
        <v>706</v>
      </c>
      <c r="AA294" s="21">
        <v>2</v>
      </c>
      <c r="AB294" s="21">
        <v>708</v>
      </c>
      <c r="AC294" s="21">
        <v>0</v>
      </c>
      <c r="AD294" s="21">
        <v>43</v>
      </c>
      <c r="AE294" s="21">
        <v>28</v>
      </c>
    </row>
    <row r="295" spans="1:31">
      <c r="A295" s="16">
        <v>287</v>
      </c>
      <c r="B295" s="17" t="s">
        <v>135</v>
      </c>
      <c r="C295" s="17">
        <v>3</v>
      </c>
      <c r="D295" s="17" t="s">
        <v>44</v>
      </c>
      <c r="E295" s="11"/>
      <c r="F295" s="17" t="s">
        <v>128</v>
      </c>
      <c r="G295" s="17" t="s">
        <v>130</v>
      </c>
      <c r="H295" s="18">
        <v>39875</v>
      </c>
      <c r="I295" s="19">
        <v>1</v>
      </c>
      <c r="J295" s="20">
        <v>126.06775399999999</v>
      </c>
      <c r="K295" s="20">
        <v>102.824572</v>
      </c>
      <c r="L295" s="21">
        <v>25</v>
      </c>
      <c r="M295" s="21">
        <v>79</v>
      </c>
      <c r="N295" s="20">
        <v>4.0540799999999999</v>
      </c>
      <c r="O295" s="21">
        <v>230</v>
      </c>
      <c r="P295" s="20">
        <v>88.67</v>
      </c>
      <c r="Q295" s="20">
        <v>37.389754000000003</v>
      </c>
      <c r="R295" s="20">
        <v>126.059754</v>
      </c>
      <c r="S295" s="20">
        <v>110.45716400000001</v>
      </c>
      <c r="T295" s="20">
        <v>15.602589999999999</v>
      </c>
      <c r="U295" s="21">
        <v>79</v>
      </c>
      <c r="V295" s="20">
        <v>2.9000599999999999</v>
      </c>
      <c r="W295" s="20">
        <v>1.15402</v>
      </c>
      <c r="X295" s="20">
        <v>4.0540799999999999</v>
      </c>
      <c r="Y295" s="20">
        <v>4.0540799999999999</v>
      </c>
      <c r="Z295" s="21">
        <v>230</v>
      </c>
      <c r="AA295" s="21">
        <v>0</v>
      </c>
      <c r="AB295" s="21">
        <v>230</v>
      </c>
      <c r="AC295" s="21">
        <v>0</v>
      </c>
      <c r="AD295" s="21">
        <v>7</v>
      </c>
      <c r="AE295" s="21">
        <v>2</v>
      </c>
    </row>
    <row r="296" spans="1:31">
      <c r="A296" s="16">
        <v>288</v>
      </c>
      <c r="B296" s="17" t="s">
        <v>135</v>
      </c>
      <c r="C296" s="17">
        <v>3</v>
      </c>
      <c r="D296" s="17" t="s">
        <v>44</v>
      </c>
      <c r="E296" s="11"/>
      <c r="F296" s="17" t="s">
        <v>128</v>
      </c>
      <c r="G296" s="17" t="s">
        <v>129</v>
      </c>
      <c r="H296" s="18">
        <v>40018</v>
      </c>
      <c r="I296" s="19">
        <v>1</v>
      </c>
      <c r="J296" s="20">
        <v>261.71374331999999</v>
      </c>
      <c r="K296" s="20">
        <v>243.62925465000001</v>
      </c>
      <c r="L296" s="21">
        <v>52</v>
      </c>
      <c r="M296" s="21">
        <v>232</v>
      </c>
      <c r="N296" s="20">
        <v>9.2529599999999999</v>
      </c>
      <c r="O296" s="21">
        <v>619</v>
      </c>
      <c r="P296" s="20">
        <v>145.15923912</v>
      </c>
      <c r="Q296" s="20">
        <v>196.69345430999999</v>
      </c>
      <c r="R296" s="20">
        <v>341.85269342999999</v>
      </c>
      <c r="S296" s="20">
        <v>261.71374331999999</v>
      </c>
      <c r="T296" s="20">
        <v>80.138950109999996</v>
      </c>
      <c r="U296" s="21">
        <v>232</v>
      </c>
      <c r="V296" s="20">
        <v>5.2166800000000002</v>
      </c>
      <c r="W296" s="20">
        <v>4.9813299999999998</v>
      </c>
      <c r="X296" s="20">
        <v>10.19801</v>
      </c>
      <c r="Y296" s="20">
        <v>9.2529599999999999</v>
      </c>
      <c r="Z296" s="21">
        <v>619</v>
      </c>
      <c r="AA296" s="21">
        <v>0</v>
      </c>
      <c r="AB296" s="21">
        <v>619</v>
      </c>
      <c r="AC296" s="21">
        <v>0</v>
      </c>
      <c r="AD296" s="21">
        <v>49</v>
      </c>
      <c r="AE296" s="21">
        <v>8</v>
      </c>
    </row>
    <row r="297" spans="1:31">
      <c r="A297" s="16">
        <v>289</v>
      </c>
      <c r="B297" s="17" t="s">
        <v>135</v>
      </c>
      <c r="C297" s="17">
        <v>3</v>
      </c>
      <c r="D297" s="17" t="s">
        <v>44</v>
      </c>
      <c r="E297" s="11"/>
      <c r="F297" s="17" t="s">
        <v>128</v>
      </c>
      <c r="G297" s="17" t="s">
        <v>129</v>
      </c>
      <c r="H297" s="18">
        <v>40253</v>
      </c>
      <c r="I297" s="19">
        <v>1</v>
      </c>
      <c r="J297" s="20">
        <v>794.76072815999999</v>
      </c>
      <c r="K297" s="20">
        <v>618.42348262999997</v>
      </c>
      <c r="L297" s="21">
        <v>119</v>
      </c>
      <c r="M297" s="21">
        <v>621</v>
      </c>
      <c r="N297" s="20">
        <v>24.85247</v>
      </c>
      <c r="O297" s="21">
        <v>1517</v>
      </c>
      <c r="P297" s="20">
        <v>465.88843856</v>
      </c>
      <c r="Q297" s="20">
        <v>339.32136688999998</v>
      </c>
      <c r="R297" s="20">
        <v>805.20980544999998</v>
      </c>
      <c r="S297" s="20">
        <v>664.32866013</v>
      </c>
      <c r="T297" s="20">
        <v>140.88114532</v>
      </c>
      <c r="U297" s="21">
        <v>636</v>
      </c>
      <c r="V297" s="20">
        <v>16.040240000000001</v>
      </c>
      <c r="W297" s="20">
        <v>12.512919999999999</v>
      </c>
      <c r="X297" s="20">
        <v>28.553159999999998</v>
      </c>
      <c r="Y297" s="20">
        <v>24.502120000000001</v>
      </c>
      <c r="Z297" s="21">
        <v>1503</v>
      </c>
      <c r="AA297" s="21">
        <v>14</v>
      </c>
      <c r="AB297" s="21">
        <v>1517</v>
      </c>
      <c r="AC297" s="21">
        <v>1</v>
      </c>
      <c r="AD297" s="21">
        <v>115</v>
      </c>
      <c r="AE297" s="21">
        <v>2</v>
      </c>
    </row>
    <row r="298" spans="1:31">
      <c r="A298" s="16">
        <v>290</v>
      </c>
      <c r="B298" s="17" t="s">
        <v>135</v>
      </c>
      <c r="C298" s="17">
        <v>3</v>
      </c>
      <c r="D298" s="17" t="s">
        <v>44</v>
      </c>
      <c r="E298" s="19" t="s">
        <v>136</v>
      </c>
      <c r="F298" s="17" t="s">
        <v>128</v>
      </c>
      <c r="G298" s="17" t="s">
        <v>134</v>
      </c>
      <c r="H298" s="18">
        <v>40444</v>
      </c>
      <c r="I298" s="19">
        <v>1</v>
      </c>
      <c r="J298" s="20">
        <v>69.181804</v>
      </c>
      <c r="K298" s="20">
        <v>59.700335000000003</v>
      </c>
      <c r="L298" s="21">
        <v>13</v>
      </c>
      <c r="M298" s="21">
        <v>55</v>
      </c>
      <c r="N298" s="20">
        <v>2.4321000000000002</v>
      </c>
      <c r="O298" s="21">
        <v>136</v>
      </c>
      <c r="P298" s="20">
        <v>44.208582999999997</v>
      </c>
      <c r="Q298" s="20">
        <v>24.973220999999999</v>
      </c>
      <c r="R298" s="20">
        <v>69.181804</v>
      </c>
      <c r="S298" s="20">
        <v>64.13185</v>
      </c>
      <c r="T298" s="20">
        <v>5.0499539999999996</v>
      </c>
      <c r="U298" s="21">
        <v>56</v>
      </c>
      <c r="V298" s="20">
        <v>1.6371199999999999</v>
      </c>
      <c r="W298" s="20">
        <v>0.91476999999999997</v>
      </c>
      <c r="X298" s="20">
        <v>2.5518900000000002</v>
      </c>
      <c r="Y298" s="20">
        <v>2.3669099999999998</v>
      </c>
      <c r="Z298" s="21">
        <v>136</v>
      </c>
      <c r="AA298" s="21">
        <v>0</v>
      </c>
      <c r="AB298" s="21">
        <v>136</v>
      </c>
      <c r="AC298" s="21">
        <v>2</v>
      </c>
      <c r="AD298" s="21">
        <v>13</v>
      </c>
      <c r="AE298" s="21">
        <v>0</v>
      </c>
    </row>
    <row r="299" spans="1:31">
      <c r="A299" s="16">
        <v>291</v>
      </c>
      <c r="B299" s="17" t="s">
        <v>135</v>
      </c>
      <c r="C299" s="17">
        <v>3</v>
      </c>
      <c r="D299" s="17" t="s">
        <v>44</v>
      </c>
      <c r="E299" s="11"/>
      <c r="F299" s="17" t="s">
        <v>128</v>
      </c>
      <c r="G299" s="17" t="s">
        <v>131</v>
      </c>
      <c r="H299" s="18">
        <v>40456</v>
      </c>
      <c r="I299" s="19">
        <v>1</v>
      </c>
      <c r="J299" s="20">
        <v>105.93407793999999</v>
      </c>
      <c r="K299" s="20">
        <v>85.523429969999995</v>
      </c>
      <c r="L299" s="21">
        <v>22</v>
      </c>
      <c r="M299" s="21">
        <v>85</v>
      </c>
      <c r="N299" s="20">
        <v>3.3877000000000002</v>
      </c>
      <c r="O299" s="21">
        <v>213</v>
      </c>
      <c r="P299" s="20">
        <v>44.01760196</v>
      </c>
      <c r="Q299" s="20">
        <v>61.7954778</v>
      </c>
      <c r="R299" s="20">
        <v>105.81307975999999</v>
      </c>
      <c r="S299" s="20">
        <v>91.871771960000004</v>
      </c>
      <c r="T299" s="20">
        <v>13.941307800000001</v>
      </c>
      <c r="U299" s="21">
        <v>84</v>
      </c>
      <c r="V299" s="20">
        <v>1.93895</v>
      </c>
      <c r="W299" s="20">
        <v>2.0047199999999998</v>
      </c>
      <c r="X299" s="20">
        <v>3.94367</v>
      </c>
      <c r="Y299" s="20">
        <v>3.3674499999999998</v>
      </c>
      <c r="Z299" s="21">
        <v>213</v>
      </c>
      <c r="AA299" s="21">
        <v>0</v>
      </c>
      <c r="AB299" s="21">
        <v>213</v>
      </c>
      <c r="AC299" s="21">
        <v>0</v>
      </c>
      <c r="AD299" s="21">
        <v>22</v>
      </c>
      <c r="AE299" s="21">
        <v>0</v>
      </c>
    </row>
    <row r="300" spans="1:31">
      <c r="A300" s="16">
        <v>292</v>
      </c>
      <c r="B300" s="17" t="s">
        <v>135</v>
      </c>
      <c r="C300" s="17">
        <v>3</v>
      </c>
      <c r="D300" s="17" t="s">
        <v>44</v>
      </c>
      <c r="E300" s="11"/>
      <c r="F300" s="17" t="s">
        <v>128</v>
      </c>
      <c r="G300" s="17" t="s">
        <v>129</v>
      </c>
      <c r="H300" s="18">
        <v>40900</v>
      </c>
      <c r="I300" s="19">
        <v>1</v>
      </c>
      <c r="J300" s="20">
        <v>286.06720732000002</v>
      </c>
      <c r="K300" s="20">
        <v>172.98203276999999</v>
      </c>
      <c r="L300" s="21">
        <v>75</v>
      </c>
      <c r="M300" s="21">
        <v>219</v>
      </c>
      <c r="N300" s="20">
        <v>8.9413699999999992</v>
      </c>
      <c r="O300" s="21">
        <v>576</v>
      </c>
      <c r="P300" s="20">
        <v>156.90450788000001</v>
      </c>
      <c r="Q300" s="20">
        <v>142.373807</v>
      </c>
      <c r="R300" s="20">
        <v>299.27831487999998</v>
      </c>
      <c r="S300" s="20">
        <v>240.68740912000001</v>
      </c>
      <c r="T300" s="20">
        <v>58.590905759999998</v>
      </c>
      <c r="U300" s="21">
        <v>241</v>
      </c>
      <c r="V300" s="20">
        <v>5.7716900000000004</v>
      </c>
      <c r="W300" s="20">
        <v>5.0045700000000002</v>
      </c>
      <c r="X300" s="20">
        <v>10.776260000000001</v>
      </c>
      <c r="Y300" s="20">
        <v>8.9448699999999999</v>
      </c>
      <c r="Z300" s="21">
        <v>532</v>
      </c>
      <c r="AA300" s="21">
        <v>44</v>
      </c>
      <c r="AB300" s="21">
        <v>576</v>
      </c>
      <c r="AC300" s="21">
        <v>0</v>
      </c>
      <c r="AD300" s="21">
        <v>63</v>
      </c>
      <c r="AE300" s="21">
        <v>0</v>
      </c>
    </row>
    <row r="301" spans="1:31">
      <c r="A301" s="16">
        <v>293</v>
      </c>
      <c r="B301" s="17" t="s">
        <v>135</v>
      </c>
      <c r="C301" s="17">
        <v>3</v>
      </c>
      <c r="D301" s="17" t="s">
        <v>44</v>
      </c>
      <c r="E301" s="11"/>
      <c r="F301" s="17" t="s">
        <v>128</v>
      </c>
      <c r="G301" s="17" t="s">
        <v>129</v>
      </c>
      <c r="H301" s="18">
        <v>40906</v>
      </c>
      <c r="I301" s="19">
        <v>1</v>
      </c>
      <c r="J301" s="20">
        <v>721.78860486999997</v>
      </c>
      <c r="K301" s="20">
        <v>466.45912786000002</v>
      </c>
      <c r="L301" s="21">
        <v>77</v>
      </c>
      <c r="M301" s="21">
        <v>582</v>
      </c>
      <c r="N301" s="20">
        <v>23.499490000000002</v>
      </c>
      <c r="O301" s="21">
        <v>1437</v>
      </c>
      <c r="P301" s="20">
        <v>439.05664254999999</v>
      </c>
      <c r="Q301" s="20">
        <v>278.6970695</v>
      </c>
      <c r="R301" s="20">
        <v>717.75371204999999</v>
      </c>
      <c r="S301" s="20">
        <v>649.03176952000001</v>
      </c>
      <c r="T301" s="20">
        <v>68.721942530000007</v>
      </c>
      <c r="U301" s="21">
        <v>590</v>
      </c>
      <c r="V301" s="20">
        <v>16.219860000000001</v>
      </c>
      <c r="W301" s="20">
        <v>9.6994299999999996</v>
      </c>
      <c r="X301" s="20">
        <v>25.91929</v>
      </c>
      <c r="Y301" s="20">
        <v>23.381160000000001</v>
      </c>
      <c r="Z301" s="21">
        <v>1380</v>
      </c>
      <c r="AA301" s="21">
        <v>57</v>
      </c>
      <c r="AB301" s="21">
        <v>1437</v>
      </c>
      <c r="AC301" s="21">
        <v>0</v>
      </c>
      <c r="AD301" s="21">
        <v>61</v>
      </c>
      <c r="AE301" s="21">
        <v>0</v>
      </c>
    </row>
    <row r="302" spans="1:31">
      <c r="A302" s="16">
        <v>294</v>
      </c>
      <c r="B302" s="17" t="s">
        <v>135</v>
      </c>
      <c r="C302" s="17">
        <v>3</v>
      </c>
      <c r="D302" s="17" t="s">
        <v>44</v>
      </c>
      <c r="E302" s="11"/>
      <c r="F302" s="17" t="s">
        <v>128</v>
      </c>
      <c r="G302" s="17" t="s">
        <v>129</v>
      </c>
      <c r="H302" s="18">
        <v>40995</v>
      </c>
      <c r="I302" s="19">
        <v>1</v>
      </c>
      <c r="J302" s="20">
        <v>435.67462625000002</v>
      </c>
      <c r="K302" s="20">
        <v>267.54994113999999</v>
      </c>
      <c r="L302" s="21">
        <v>57</v>
      </c>
      <c r="M302" s="21">
        <v>330</v>
      </c>
      <c r="N302" s="20">
        <v>12.491199999999999</v>
      </c>
      <c r="O302" s="21">
        <v>882</v>
      </c>
      <c r="P302" s="20">
        <v>194.40515485</v>
      </c>
      <c r="Q302" s="20">
        <v>399.45040051000001</v>
      </c>
      <c r="R302" s="20">
        <v>593.85555536000004</v>
      </c>
      <c r="S302" s="20">
        <v>270.17850756000001</v>
      </c>
      <c r="T302" s="20">
        <v>323.67704780000003</v>
      </c>
      <c r="U302" s="21">
        <v>260</v>
      </c>
      <c r="V302" s="20">
        <v>5.1743399999999999</v>
      </c>
      <c r="W302" s="20">
        <v>7.7302099999999996</v>
      </c>
      <c r="X302" s="20">
        <v>12.90455</v>
      </c>
      <c r="Y302" s="20">
        <v>9.3072999999999997</v>
      </c>
      <c r="Z302" s="21">
        <v>199</v>
      </c>
      <c r="AA302" s="21">
        <v>559</v>
      </c>
      <c r="AB302" s="21">
        <v>758</v>
      </c>
      <c r="AC302" s="21">
        <v>0</v>
      </c>
      <c r="AD302" s="21">
        <v>3</v>
      </c>
      <c r="AE302" s="21">
        <v>0</v>
      </c>
    </row>
    <row r="303" spans="1:31">
      <c r="A303" s="16">
        <v>295</v>
      </c>
      <c r="B303" s="17" t="s">
        <v>135</v>
      </c>
      <c r="C303" s="17">
        <v>3</v>
      </c>
      <c r="D303" s="17" t="s">
        <v>44</v>
      </c>
      <c r="E303" s="11"/>
      <c r="F303" s="17" t="s">
        <v>128</v>
      </c>
      <c r="G303" s="17" t="s">
        <v>131</v>
      </c>
      <c r="H303" s="18">
        <v>41085</v>
      </c>
      <c r="I303" s="19">
        <v>1</v>
      </c>
      <c r="J303" s="20">
        <v>101.8616</v>
      </c>
      <c r="K303" s="20">
        <v>66.744691549999999</v>
      </c>
      <c r="L303" s="21">
        <v>12</v>
      </c>
      <c r="M303" s="21">
        <v>71</v>
      </c>
      <c r="N303" s="20">
        <v>2.9575999999999998</v>
      </c>
      <c r="O303" s="21">
        <v>152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1">
        <v>0</v>
      </c>
      <c r="V303" s="20">
        <v>0</v>
      </c>
      <c r="W303" s="20">
        <v>0</v>
      </c>
      <c r="X303" s="20">
        <v>0</v>
      </c>
      <c r="Y303" s="20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</row>
    <row r="304" spans="1:31">
      <c r="A304" s="16">
        <v>296</v>
      </c>
      <c r="B304" s="17" t="s">
        <v>135</v>
      </c>
      <c r="C304" s="17">
        <v>3</v>
      </c>
      <c r="D304" s="17" t="s">
        <v>44</v>
      </c>
      <c r="E304" s="11"/>
      <c r="F304" s="17" t="s">
        <v>128</v>
      </c>
      <c r="G304" s="17" t="s">
        <v>129</v>
      </c>
      <c r="H304" s="18">
        <v>41453</v>
      </c>
      <c r="I304" s="19">
        <v>1</v>
      </c>
      <c r="J304" s="20">
        <v>796.91411744000004</v>
      </c>
      <c r="K304" s="20">
        <v>571.55344763000005</v>
      </c>
      <c r="L304" s="21">
        <v>151</v>
      </c>
      <c r="M304" s="21">
        <v>513</v>
      </c>
      <c r="N304" s="20">
        <v>20.195360000000001</v>
      </c>
      <c r="O304" s="21">
        <v>1285</v>
      </c>
      <c r="P304" s="20">
        <v>1.03782</v>
      </c>
      <c r="Q304" s="20">
        <v>2.6824560000000002</v>
      </c>
      <c r="R304" s="20">
        <v>3.7202760000000001</v>
      </c>
      <c r="S304" s="20">
        <v>3.7202760000000001</v>
      </c>
      <c r="T304" s="20">
        <v>0</v>
      </c>
      <c r="U304" s="21">
        <v>3</v>
      </c>
      <c r="V304" s="20">
        <v>3.5299999999999998E-2</v>
      </c>
      <c r="W304" s="20">
        <v>7.7100000000000002E-2</v>
      </c>
      <c r="X304" s="20">
        <v>0.1124</v>
      </c>
      <c r="Y304" s="20">
        <v>0.1124</v>
      </c>
      <c r="Z304" s="21">
        <v>8</v>
      </c>
      <c r="AA304" s="21">
        <v>9</v>
      </c>
      <c r="AB304" s="21">
        <v>17</v>
      </c>
      <c r="AC304" s="21">
        <v>0</v>
      </c>
      <c r="AD304" s="21">
        <v>0</v>
      </c>
      <c r="AE304" s="21">
        <v>0</v>
      </c>
    </row>
    <row r="305" spans="1:31">
      <c r="A305" s="16">
        <v>297</v>
      </c>
      <c r="B305" s="17" t="s">
        <v>137</v>
      </c>
      <c r="C305" s="17">
        <v>4</v>
      </c>
      <c r="D305" s="17" t="s">
        <v>14</v>
      </c>
      <c r="E305" s="11"/>
      <c r="F305" s="17" t="s">
        <v>128</v>
      </c>
      <c r="G305" s="17" t="s">
        <v>129</v>
      </c>
      <c r="H305" s="18">
        <v>39645</v>
      </c>
      <c r="I305" s="19">
        <v>2</v>
      </c>
      <c r="J305" s="20">
        <v>38.32385352</v>
      </c>
      <c r="K305" s="20">
        <v>29.375233470000001</v>
      </c>
      <c r="L305" s="21">
        <v>7</v>
      </c>
      <c r="M305" s="21">
        <v>52</v>
      </c>
      <c r="N305" s="20">
        <v>1.8382000000000001</v>
      </c>
      <c r="O305" s="21">
        <v>127</v>
      </c>
      <c r="P305" s="20">
        <v>19.17396952</v>
      </c>
      <c r="Q305" s="20">
        <v>19.149884</v>
      </c>
      <c r="R305" s="20">
        <v>38.32385352</v>
      </c>
      <c r="S305" s="20">
        <v>38.32385352</v>
      </c>
      <c r="T305" s="20">
        <v>0</v>
      </c>
      <c r="U305" s="21">
        <v>52</v>
      </c>
      <c r="V305" s="20">
        <v>0.8538</v>
      </c>
      <c r="W305" s="20">
        <v>0.98440000000000005</v>
      </c>
      <c r="X305" s="20">
        <v>1.8382000000000001</v>
      </c>
      <c r="Y305" s="20">
        <v>1.8382000000000001</v>
      </c>
      <c r="Z305" s="21">
        <v>127</v>
      </c>
      <c r="AA305" s="21">
        <v>0</v>
      </c>
      <c r="AB305" s="21">
        <v>127</v>
      </c>
      <c r="AC305" s="21">
        <v>0</v>
      </c>
      <c r="AD305" s="21">
        <v>7</v>
      </c>
      <c r="AE305" s="21">
        <v>7</v>
      </c>
    </row>
    <row r="306" spans="1:31">
      <c r="A306" s="16">
        <v>298</v>
      </c>
      <c r="B306" s="17" t="s">
        <v>137</v>
      </c>
      <c r="C306" s="17">
        <v>4</v>
      </c>
      <c r="D306" s="17" t="s">
        <v>14</v>
      </c>
      <c r="E306" s="11"/>
      <c r="F306" s="17" t="s">
        <v>128</v>
      </c>
      <c r="G306" s="17" t="s">
        <v>130</v>
      </c>
      <c r="H306" s="18">
        <v>39909</v>
      </c>
      <c r="I306" s="19">
        <v>2</v>
      </c>
      <c r="J306" s="20">
        <v>275.08860199999998</v>
      </c>
      <c r="K306" s="20">
        <v>186.62553618999999</v>
      </c>
      <c r="L306" s="21">
        <v>36</v>
      </c>
      <c r="M306" s="21">
        <v>320</v>
      </c>
      <c r="N306" s="20">
        <v>11.390829999999999</v>
      </c>
      <c r="O306" s="21">
        <v>885</v>
      </c>
      <c r="P306" s="20">
        <v>197.92861098</v>
      </c>
      <c r="Q306" s="20">
        <v>77.159991020000007</v>
      </c>
      <c r="R306" s="20">
        <v>275.08860199999998</v>
      </c>
      <c r="S306" s="20">
        <v>198.20044200000001</v>
      </c>
      <c r="T306" s="20">
        <v>76.888159999999999</v>
      </c>
      <c r="U306" s="21">
        <v>173</v>
      </c>
      <c r="V306" s="20">
        <v>8.1958000000000002</v>
      </c>
      <c r="W306" s="20">
        <v>3.2139199999999999</v>
      </c>
      <c r="X306" s="20">
        <v>11.40972</v>
      </c>
      <c r="Y306" s="20">
        <v>11.390829999999999</v>
      </c>
      <c r="Z306" s="21">
        <v>264</v>
      </c>
      <c r="AA306" s="21">
        <v>621</v>
      </c>
      <c r="AB306" s="21">
        <v>885</v>
      </c>
      <c r="AC306" s="21">
        <v>0</v>
      </c>
      <c r="AD306" s="21">
        <v>0</v>
      </c>
      <c r="AE306" s="21">
        <v>0</v>
      </c>
    </row>
    <row r="307" spans="1:31">
      <c r="A307" s="16">
        <v>299</v>
      </c>
      <c r="B307" s="17" t="s">
        <v>137</v>
      </c>
      <c r="C307" s="17">
        <v>4</v>
      </c>
      <c r="D307" s="17" t="s">
        <v>14</v>
      </c>
      <c r="E307" s="11"/>
      <c r="F307" s="17" t="s">
        <v>128</v>
      </c>
      <c r="G307" s="17" t="s">
        <v>129</v>
      </c>
      <c r="H307" s="18">
        <v>40071</v>
      </c>
      <c r="I307" s="19">
        <v>2</v>
      </c>
      <c r="J307" s="20">
        <v>49.197600000000001</v>
      </c>
      <c r="K307" s="20">
        <v>45.779837120000003</v>
      </c>
      <c r="L307" s="21">
        <v>16</v>
      </c>
      <c r="M307" s="21">
        <v>58</v>
      </c>
      <c r="N307" s="20">
        <v>2.0257999999999998</v>
      </c>
      <c r="O307" s="21">
        <v>163</v>
      </c>
      <c r="P307" s="20">
        <v>30.984000000000002</v>
      </c>
      <c r="Q307" s="20">
        <v>17.635200000000001</v>
      </c>
      <c r="R307" s="20">
        <v>48.619199999999999</v>
      </c>
      <c r="S307" s="20">
        <v>48.619199999999999</v>
      </c>
      <c r="T307" s="20">
        <v>0</v>
      </c>
      <c r="U307" s="21">
        <v>58</v>
      </c>
      <c r="V307" s="20">
        <v>1.2909999999999999</v>
      </c>
      <c r="W307" s="20">
        <v>0.73480000000000001</v>
      </c>
      <c r="X307" s="20">
        <v>2.0257999999999998</v>
      </c>
      <c r="Y307" s="20">
        <v>2.0257999999999998</v>
      </c>
      <c r="Z307" s="21">
        <v>163</v>
      </c>
      <c r="AA307" s="21">
        <v>0</v>
      </c>
      <c r="AB307" s="21">
        <v>163</v>
      </c>
      <c r="AC307" s="21">
        <v>0</v>
      </c>
      <c r="AD307" s="21">
        <v>16</v>
      </c>
      <c r="AE307" s="21">
        <v>7</v>
      </c>
    </row>
    <row r="308" spans="1:31">
      <c r="A308" s="16">
        <v>300</v>
      </c>
      <c r="B308" s="17" t="s">
        <v>137</v>
      </c>
      <c r="C308" s="17">
        <v>4</v>
      </c>
      <c r="D308" s="17" t="s">
        <v>14</v>
      </c>
      <c r="E308" s="11"/>
      <c r="F308" s="17" t="s">
        <v>128</v>
      </c>
      <c r="G308" s="17" t="s">
        <v>131</v>
      </c>
      <c r="H308" s="18">
        <v>40346</v>
      </c>
      <c r="I308" s="19">
        <v>2</v>
      </c>
      <c r="J308" s="20">
        <v>127.4028</v>
      </c>
      <c r="K308" s="20">
        <v>119.88874917</v>
      </c>
      <c r="L308" s="21">
        <v>23</v>
      </c>
      <c r="M308" s="21">
        <v>162</v>
      </c>
      <c r="N308" s="20">
        <v>7.3174999999999999</v>
      </c>
      <c r="O308" s="21">
        <v>445</v>
      </c>
      <c r="P308" s="20">
        <v>30.345600000000001</v>
      </c>
      <c r="Q308" s="20">
        <v>96.978899999999996</v>
      </c>
      <c r="R308" s="20">
        <v>127.3245</v>
      </c>
      <c r="S308" s="20">
        <v>127.3245</v>
      </c>
      <c r="T308" s="20">
        <v>0</v>
      </c>
      <c r="U308" s="21">
        <v>163</v>
      </c>
      <c r="V308" s="20">
        <v>1.7438</v>
      </c>
      <c r="W308" s="20">
        <v>5.5736999999999997</v>
      </c>
      <c r="X308" s="20">
        <v>7.3174999999999999</v>
      </c>
      <c r="Y308" s="20">
        <v>7.3174999999999999</v>
      </c>
      <c r="Z308" s="21">
        <v>445</v>
      </c>
      <c r="AA308" s="21">
        <v>0</v>
      </c>
      <c r="AB308" s="21">
        <v>445</v>
      </c>
      <c r="AC308" s="21">
        <v>0</v>
      </c>
      <c r="AD308" s="21">
        <v>21</v>
      </c>
      <c r="AE308" s="21">
        <v>7</v>
      </c>
    </row>
    <row r="309" spans="1:31">
      <c r="A309" s="16">
        <v>301</v>
      </c>
      <c r="B309" s="17" t="s">
        <v>137</v>
      </c>
      <c r="C309" s="17">
        <v>4</v>
      </c>
      <c r="D309" s="17" t="s">
        <v>14</v>
      </c>
      <c r="E309" s="11"/>
      <c r="F309" s="17" t="s">
        <v>128</v>
      </c>
      <c r="G309" s="17" t="s">
        <v>131</v>
      </c>
      <c r="H309" s="18">
        <v>40827</v>
      </c>
      <c r="I309" s="19">
        <v>2</v>
      </c>
      <c r="J309" s="20">
        <v>156.37044800000001</v>
      </c>
      <c r="K309" s="20">
        <v>120.37397086999999</v>
      </c>
      <c r="L309" s="21">
        <v>15</v>
      </c>
      <c r="M309" s="21">
        <v>147</v>
      </c>
      <c r="N309" s="20">
        <v>6.3052599999999996</v>
      </c>
      <c r="O309" s="21">
        <v>424</v>
      </c>
      <c r="P309" s="20">
        <v>112.23736</v>
      </c>
      <c r="Q309" s="20">
        <v>44.133088000000001</v>
      </c>
      <c r="R309" s="20">
        <v>156.37044800000001</v>
      </c>
      <c r="S309" s="20">
        <v>156.37044800000001</v>
      </c>
      <c r="T309" s="20">
        <v>0</v>
      </c>
      <c r="U309" s="21">
        <v>147</v>
      </c>
      <c r="V309" s="20">
        <v>4.5256999999999996</v>
      </c>
      <c r="W309" s="20">
        <v>1.77956</v>
      </c>
      <c r="X309" s="20">
        <v>6.3052599999999996</v>
      </c>
      <c r="Y309" s="20">
        <v>6.3052599999999996</v>
      </c>
      <c r="Z309" s="21">
        <v>424</v>
      </c>
      <c r="AA309" s="21">
        <v>0</v>
      </c>
      <c r="AB309" s="21">
        <v>424</v>
      </c>
      <c r="AC309" s="21">
        <v>0</v>
      </c>
      <c r="AD309" s="21">
        <v>15</v>
      </c>
      <c r="AE309" s="21">
        <v>9</v>
      </c>
    </row>
    <row r="310" spans="1:31">
      <c r="A310" s="16">
        <v>302</v>
      </c>
      <c r="B310" s="17" t="s">
        <v>137</v>
      </c>
      <c r="C310" s="17">
        <v>4</v>
      </c>
      <c r="D310" s="17" t="s">
        <v>14</v>
      </c>
      <c r="E310" s="11"/>
      <c r="F310" s="17" t="s">
        <v>128</v>
      </c>
      <c r="G310" s="17" t="s">
        <v>131</v>
      </c>
      <c r="H310" s="18">
        <v>40996</v>
      </c>
      <c r="I310" s="19">
        <v>2</v>
      </c>
      <c r="J310" s="20">
        <v>80.970388</v>
      </c>
      <c r="K310" s="20">
        <v>62.331004610000001</v>
      </c>
      <c r="L310" s="21">
        <v>22</v>
      </c>
      <c r="M310" s="21">
        <v>69</v>
      </c>
      <c r="N310" s="20">
        <v>3.0728800000000001</v>
      </c>
      <c r="O310" s="21">
        <v>201</v>
      </c>
      <c r="P310" s="20">
        <v>57.872504999999997</v>
      </c>
      <c r="Q310" s="20">
        <v>23.097882999999999</v>
      </c>
      <c r="R310" s="20">
        <v>80.970388</v>
      </c>
      <c r="S310" s="20">
        <v>80.970388</v>
      </c>
      <c r="T310" s="20">
        <v>0</v>
      </c>
      <c r="U310" s="21">
        <v>69</v>
      </c>
      <c r="V310" s="20">
        <v>2.1962999999999999</v>
      </c>
      <c r="W310" s="20">
        <v>0.87658000000000003</v>
      </c>
      <c r="X310" s="20">
        <v>3.0728800000000001</v>
      </c>
      <c r="Y310" s="20">
        <v>3.0728800000000001</v>
      </c>
      <c r="Z310" s="21">
        <v>201</v>
      </c>
      <c r="AA310" s="21">
        <v>0</v>
      </c>
      <c r="AB310" s="21">
        <v>201</v>
      </c>
      <c r="AC310" s="21">
        <v>0</v>
      </c>
      <c r="AD310" s="21">
        <v>22</v>
      </c>
      <c r="AE310" s="21">
        <v>0</v>
      </c>
    </row>
    <row r="311" spans="1:31">
      <c r="A311" s="16">
        <v>303</v>
      </c>
      <c r="B311" s="17" t="s">
        <v>137</v>
      </c>
      <c r="C311" s="17">
        <v>4</v>
      </c>
      <c r="D311" s="17" t="s">
        <v>14</v>
      </c>
      <c r="E311" s="11"/>
      <c r="F311" s="17" t="s">
        <v>128</v>
      </c>
      <c r="G311" s="17" t="s">
        <v>131</v>
      </c>
      <c r="H311" s="18">
        <v>41435</v>
      </c>
      <c r="I311" s="19">
        <v>2</v>
      </c>
      <c r="J311" s="20">
        <v>259.61068</v>
      </c>
      <c r="K311" s="20">
        <v>224.79688781999999</v>
      </c>
      <c r="L311" s="21">
        <v>44</v>
      </c>
      <c r="M311" s="21">
        <v>210</v>
      </c>
      <c r="N311" s="20">
        <v>9.7598000000000003</v>
      </c>
      <c r="O311" s="21">
        <v>554</v>
      </c>
      <c r="P311" s="20">
        <v>153.14418000000001</v>
      </c>
      <c r="Q311" s="20">
        <v>76.977739999999997</v>
      </c>
      <c r="R311" s="20">
        <v>230.12191999999999</v>
      </c>
      <c r="S311" s="20">
        <v>230.12191999999999</v>
      </c>
      <c r="T311" s="20">
        <v>0</v>
      </c>
      <c r="U311" s="21">
        <v>182</v>
      </c>
      <c r="V311" s="20">
        <v>5.7572999999999999</v>
      </c>
      <c r="W311" s="20">
        <v>2.8938999999999999</v>
      </c>
      <c r="X311" s="20">
        <v>8.6511999999999993</v>
      </c>
      <c r="Y311" s="20">
        <v>8.6511999999999993</v>
      </c>
      <c r="Z311" s="21">
        <v>486</v>
      </c>
      <c r="AA311" s="21">
        <v>0</v>
      </c>
      <c r="AB311" s="21">
        <v>486</v>
      </c>
      <c r="AC311" s="21">
        <v>0</v>
      </c>
      <c r="AD311" s="21">
        <v>42</v>
      </c>
      <c r="AE311" s="21">
        <v>11</v>
      </c>
    </row>
    <row r="312" spans="1:31">
      <c r="A312" s="16">
        <v>304</v>
      </c>
      <c r="B312" s="17" t="s">
        <v>137</v>
      </c>
      <c r="C312" s="17">
        <v>4</v>
      </c>
      <c r="D312" s="17" t="s">
        <v>68</v>
      </c>
      <c r="E312" s="11"/>
      <c r="F312" s="17" t="s">
        <v>128</v>
      </c>
      <c r="G312" s="17" t="s">
        <v>129</v>
      </c>
      <c r="H312" s="18">
        <v>40897</v>
      </c>
      <c r="I312" s="19">
        <v>6</v>
      </c>
      <c r="J312" s="20">
        <v>55.589757499999997</v>
      </c>
      <c r="K312" s="20">
        <v>34.612290219999998</v>
      </c>
      <c r="L312" s="21">
        <v>12</v>
      </c>
      <c r="M312" s="21">
        <v>71</v>
      </c>
      <c r="N312" s="20">
        <v>3.3252000000000002</v>
      </c>
      <c r="O312" s="21">
        <v>320</v>
      </c>
      <c r="P312" s="20">
        <v>53.924757499999998</v>
      </c>
      <c r="Q312" s="20">
        <v>1.665</v>
      </c>
      <c r="R312" s="20">
        <v>55.589757499999997</v>
      </c>
      <c r="S312" s="20">
        <v>45.898807499999997</v>
      </c>
      <c r="T312" s="20">
        <v>9.6909500000000008</v>
      </c>
      <c r="U312" s="21">
        <v>71</v>
      </c>
      <c r="V312" s="20">
        <v>3.7749000000000001</v>
      </c>
      <c r="W312" s="20">
        <v>0.1176</v>
      </c>
      <c r="X312" s="20">
        <v>3.8925000000000001</v>
      </c>
      <c r="Y312" s="20">
        <v>3.2465999999999999</v>
      </c>
      <c r="Z312" s="21">
        <v>320</v>
      </c>
      <c r="AA312" s="21">
        <v>0</v>
      </c>
      <c r="AB312" s="21">
        <v>320</v>
      </c>
      <c r="AC312" s="21">
        <v>0</v>
      </c>
      <c r="AD312" s="21">
        <v>12</v>
      </c>
      <c r="AE312" s="21">
        <v>12</v>
      </c>
    </row>
    <row r="313" spans="1:31">
      <c r="A313" s="16">
        <v>305</v>
      </c>
      <c r="B313" s="17" t="s">
        <v>137</v>
      </c>
      <c r="C313" s="17">
        <v>4</v>
      </c>
      <c r="D313" s="17" t="s">
        <v>68</v>
      </c>
      <c r="E313" s="11"/>
      <c r="F313" s="17" t="s">
        <v>128</v>
      </c>
      <c r="G313" s="17" t="s">
        <v>129</v>
      </c>
      <c r="H313" s="18">
        <v>40975</v>
      </c>
      <c r="I313" s="19">
        <v>6</v>
      </c>
      <c r="J313" s="20">
        <v>20.470230000000001</v>
      </c>
      <c r="K313" s="20">
        <v>15.436600329999999</v>
      </c>
      <c r="L313" s="21">
        <v>3</v>
      </c>
      <c r="M313" s="21">
        <v>30</v>
      </c>
      <c r="N313" s="20">
        <v>0.9889</v>
      </c>
      <c r="O313" s="21">
        <v>84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1">
        <v>0</v>
      </c>
      <c r="V313" s="20">
        <v>0</v>
      </c>
      <c r="W313" s="20">
        <v>0</v>
      </c>
      <c r="X313" s="20">
        <v>0</v>
      </c>
      <c r="Y313" s="20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</row>
    <row r="314" spans="1:31">
      <c r="A314" s="16">
        <v>306</v>
      </c>
      <c r="B314" s="17" t="s">
        <v>137</v>
      </c>
      <c r="C314" s="17">
        <v>4</v>
      </c>
      <c r="D314" s="17" t="s">
        <v>74</v>
      </c>
      <c r="E314" s="11"/>
      <c r="F314" s="17" t="s">
        <v>128</v>
      </c>
      <c r="G314" s="17" t="s">
        <v>129</v>
      </c>
      <c r="H314" s="18">
        <v>39665</v>
      </c>
      <c r="I314" s="19">
        <v>1</v>
      </c>
      <c r="J314" s="20">
        <v>132.84588400000001</v>
      </c>
      <c r="K314" s="20">
        <v>106.196962</v>
      </c>
      <c r="L314" s="21">
        <v>13</v>
      </c>
      <c r="M314" s="21">
        <v>96</v>
      </c>
      <c r="N314" s="20">
        <v>5.4950299999999999</v>
      </c>
      <c r="O314" s="21">
        <v>307</v>
      </c>
      <c r="P314" s="20">
        <v>1.049612</v>
      </c>
      <c r="Q314" s="20">
        <v>131.79627199999999</v>
      </c>
      <c r="R314" s="20">
        <v>132.84588400000001</v>
      </c>
      <c r="S314" s="20">
        <v>132.84588400000001</v>
      </c>
      <c r="T314" s="20">
        <v>0</v>
      </c>
      <c r="U314" s="21">
        <v>96</v>
      </c>
      <c r="V314" s="20">
        <v>5.0900000000000001E-2</v>
      </c>
      <c r="W314" s="20">
        <v>5.4441300000000004</v>
      </c>
      <c r="X314" s="20">
        <v>5.4950299999999999</v>
      </c>
      <c r="Y314" s="20">
        <v>5.4950299999999999</v>
      </c>
      <c r="Z314" s="21">
        <v>307</v>
      </c>
      <c r="AA314" s="21">
        <v>0</v>
      </c>
      <c r="AB314" s="21">
        <v>307</v>
      </c>
      <c r="AC314" s="21">
        <v>0</v>
      </c>
      <c r="AD314" s="21">
        <v>13</v>
      </c>
      <c r="AE314" s="21">
        <v>13</v>
      </c>
    </row>
    <row r="315" spans="1:31">
      <c r="A315" s="16">
        <v>307</v>
      </c>
      <c r="B315" s="17" t="s">
        <v>137</v>
      </c>
      <c r="C315" s="17">
        <v>4</v>
      </c>
      <c r="D315" s="17" t="s">
        <v>74</v>
      </c>
      <c r="E315" s="11"/>
      <c r="F315" s="17" t="s">
        <v>128</v>
      </c>
      <c r="G315" s="17" t="s">
        <v>130</v>
      </c>
      <c r="H315" s="18">
        <v>39909</v>
      </c>
      <c r="I315" s="19">
        <v>1</v>
      </c>
      <c r="J315" s="20">
        <v>209.89075600000001</v>
      </c>
      <c r="K315" s="20">
        <v>152.79796999999999</v>
      </c>
      <c r="L315" s="21">
        <v>4</v>
      </c>
      <c r="M315" s="21">
        <v>193</v>
      </c>
      <c r="N315" s="20">
        <v>7.1018499999999998</v>
      </c>
      <c r="O315" s="21">
        <v>897</v>
      </c>
      <c r="P315" s="20">
        <v>135.879615</v>
      </c>
      <c r="Q315" s="20">
        <v>74.011139999999997</v>
      </c>
      <c r="R315" s="20">
        <v>209.89075500000001</v>
      </c>
      <c r="S315" s="20">
        <v>160.85690299999999</v>
      </c>
      <c r="T315" s="20">
        <v>49.033853000000001</v>
      </c>
      <c r="U315" s="21">
        <v>193</v>
      </c>
      <c r="V315" s="20">
        <v>5.9991000000000003</v>
      </c>
      <c r="W315" s="20">
        <v>3.2675999999999998</v>
      </c>
      <c r="X315" s="20">
        <v>9.2667000000000002</v>
      </c>
      <c r="Y315" s="20">
        <v>7.09185</v>
      </c>
      <c r="Z315" s="21">
        <v>897</v>
      </c>
      <c r="AA315" s="21">
        <v>0</v>
      </c>
      <c r="AB315" s="21">
        <v>897</v>
      </c>
      <c r="AC315" s="21">
        <v>0</v>
      </c>
      <c r="AD315" s="21">
        <v>4</v>
      </c>
      <c r="AE315" s="21">
        <v>0</v>
      </c>
    </row>
    <row r="316" spans="1:31">
      <c r="A316" s="16">
        <v>308</v>
      </c>
      <c r="B316" s="17" t="s">
        <v>137</v>
      </c>
      <c r="C316" s="17">
        <v>4</v>
      </c>
      <c r="D316" s="17" t="s">
        <v>74</v>
      </c>
      <c r="E316" s="11"/>
      <c r="F316" s="17" t="s">
        <v>128</v>
      </c>
      <c r="G316" s="17" t="s">
        <v>129</v>
      </c>
      <c r="H316" s="18">
        <v>39959</v>
      </c>
      <c r="I316" s="19">
        <v>1</v>
      </c>
      <c r="J316" s="20">
        <v>398.82750299999998</v>
      </c>
      <c r="K316" s="20">
        <v>378.627612</v>
      </c>
      <c r="L316" s="21">
        <v>31</v>
      </c>
      <c r="M316" s="21">
        <v>276</v>
      </c>
      <c r="N316" s="20">
        <v>14.52722</v>
      </c>
      <c r="O316" s="21">
        <v>866</v>
      </c>
      <c r="P316" s="20">
        <v>98.204403999999997</v>
      </c>
      <c r="Q316" s="20">
        <v>300.62309900000002</v>
      </c>
      <c r="R316" s="20">
        <v>398.82750299999998</v>
      </c>
      <c r="S316" s="20">
        <v>398.82750299999998</v>
      </c>
      <c r="T316" s="20">
        <v>0</v>
      </c>
      <c r="U316" s="21">
        <v>276</v>
      </c>
      <c r="V316" s="20">
        <v>4.4238999999999997</v>
      </c>
      <c r="W316" s="20">
        <v>10.10332</v>
      </c>
      <c r="X316" s="20">
        <v>14.52722</v>
      </c>
      <c r="Y316" s="20">
        <v>14.52722</v>
      </c>
      <c r="Z316" s="21">
        <v>866</v>
      </c>
      <c r="AA316" s="21">
        <v>0</v>
      </c>
      <c r="AB316" s="21">
        <v>866</v>
      </c>
      <c r="AC316" s="21">
        <v>0</v>
      </c>
      <c r="AD316" s="21">
        <v>31</v>
      </c>
      <c r="AE316" s="21">
        <v>31</v>
      </c>
    </row>
    <row r="317" spans="1:31">
      <c r="A317" s="16">
        <v>309</v>
      </c>
      <c r="B317" s="17" t="s">
        <v>137</v>
      </c>
      <c r="C317" s="17">
        <v>4</v>
      </c>
      <c r="D317" s="17" t="s">
        <v>74</v>
      </c>
      <c r="E317" s="11"/>
      <c r="F317" s="17" t="s">
        <v>128</v>
      </c>
      <c r="G317" s="17" t="s">
        <v>129</v>
      </c>
      <c r="H317" s="18">
        <v>40337</v>
      </c>
      <c r="I317" s="19">
        <v>1</v>
      </c>
      <c r="J317" s="20">
        <v>163.74320700000001</v>
      </c>
      <c r="K317" s="20">
        <v>151.78805199999999</v>
      </c>
      <c r="L317" s="21">
        <v>15</v>
      </c>
      <c r="M317" s="21">
        <v>105</v>
      </c>
      <c r="N317" s="20">
        <v>7.1091800000000003</v>
      </c>
      <c r="O317" s="21">
        <v>410</v>
      </c>
      <c r="P317" s="20">
        <v>86.692436999999998</v>
      </c>
      <c r="Q317" s="20">
        <v>77.05077</v>
      </c>
      <c r="R317" s="20">
        <v>163.74320700000001</v>
      </c>
      <c r="S317" s="20">
        <v>159.8769696</v>
      </c>
      <c r="T317" s="20">
        <v>3.8662374000000002</v>
      </c>
      <c r="U317" s="21">
        <v>105</v>
      </c>
      <c r="V317" s="20">
        <v>3.7073800000000001</v>
      </c>
      <c r="W317" s="20">
        <v>3.4018000000000002</v>
      </c>
      <c r="X317" s="20">
        <v>7.1091800000000003</v>
      </c>
      <c r="Y317" s="20">
        <v>7.1091800000000003</v>
      </c>
      <c r="Z317" s="21">
        <v>410</v>
      </c>
      <c r="AA317" s="21">
        <v>0</v>
      </c>
      <c r="AB317" s="21">
        <v>410</v>
      </c>
      <c r="AC317" s="21">
        <v>0</v>
      </c>
      <c r="AD317" s="21">
        <v>15</v>
      </c>
      <c r="AE317" s="21">
        <v>9</v>
      </c>
    </row>
    <row r="318" spans="1:31">
      <c r="A318" s="16">
        <v>310</v>
      </c>
      <c r="B318" s="17" t="s">
        <v>137</v>
      </c>
      <c r="C318" s="17">
        <v>4</v>
      </c>
      <c r="D318" s="17" t="s">
        <v>74</v>
      </c>
      <c r="E318" s="11"/>
      <c r="F318" s="17" t="s">
        <v>128</v>
      </c>
      <c r="G318" s="17" t="s">
        <v>129</v>
      </c>
      <c r="H318" s="18">
        <v>40738</v>
      </c>
      <c r="I318" s="19">
        <v>1</v>
      </c>
      <c r="J318" s="20">
        <v>343.39628699999997</v>
      </c>
      <c r="K318" s="20">
        <v>185.041201</v>
      </c>
      <c r="L318" s="21">
        <v>16</v>
      </c>
      <c r="M318" s="21">
        <v>279</v>
      </c>
      <c r="N318" s="20">
        <v>10.274929999999999</v>
      </c>
      <c r="O318" s="21">
        <v>924</v>
      </c>
      <c r="P318" s="20">
        <v>25.515709999999999</v>
      </c>
      <c r="Q318" s="20">
        <v>318.25107700000001</v>
      </c>
      <c r="R318" s="20">
        <v>343.76678700000002</v>
      </c>
      <c r="S318" s="20">
        <v>238.378376</v>
      </c>
      <c r="T318" s="20">
        <v>105.388411</v>
      </c>
      <c r="U318" s="21">
        <v>279</v>
      </c>
      <c r="V318" s="20">
        <v>1.0477799999999999</v>
      </c>
      <c r="W318" s="20">
        <v>12.10432</v>
      </c>
      <c r="X318" s="20">
        <v>13.152100000000001</v>
      </c>
      <c r="Y318" s="20">
        <v>10.274929999999999</v>
      </c>
      <c r="Z318" s="21">
        <v>924</v>
      </c>
      <c r="AA318" s="21">
        <v>0</v>
      </c>
      <c r="AB318" s="21">
        <v>924</v>
      </c>
      <c r="AC318" s="21">
        <v>0</v>
      </c>
      <c r="AD318" s="21">
        <v>16</v>
      </c>
      <c r="AE318" s="21">
        <v>16</v>
      </c>
    </row>
    <row r="319" spans="1:31">
      <c r="A319" s="16">
        <v>311</v>
      </c>
      <c r="B319" s="17" t="s">
        <v>137</v>
      </c>
      <c r="C319" s="17">
        <v>4</v>
      </c>
      <c r="D319" s="17" t="s">
        <v>74</v>
      </c>
      <c r="E319" s="11"/>
      <c r="F319" s="17" t="s">
        <v>128</v>
      </c>
      <c r="G319" s="17" t="s">
        <v>131</v>
      </c>
      <c r="H319" s="18">
        <v>40883</v>
      </c>
      <c r="I319" s="19">
        <v>1</v>
      </c>
      <c r="J319" s="20">
        <v>193.86891199999999</v>
      </c>
      <c r="K319" s="20">
        <v>135.17463900000001</v>
      </c>
      <c r="L319" s="21">
        <v>11</v>
      </c>
      <c r="M319" s="21">
        <v>184</v>
      </c>
      <c r="N319" s="20">
        <v>7.5059500000000003</v>
      </c>
      <c r="O319" s="21">
        <v>425</v>
      </c>
      <c r="P319" s="20">
        <v>52.489040000000003</v>
      </c>
      <c r="Q319" s="20">
        <v>141.37987200000001</v>
      </c>
      <c r="R319" s="20">
        <v>193.86891199999999</v>
      </c>
      <c r="S319" s="20">
        <v>174.13803999999999</v>
      </c>
      <c r="T319" s="20">
        <v>19.730872000000002</v>
      </c>
      <c r="U319" s="21">
        <v>184</v>
      </c>
      <c r="V319" s="20">
        <v>2.1547000000000001</v>
      </c>
      <c r="W319" s="20">
        <v>6.09396</v>
      </c>
      <c r="X319" s="20">
        <v>8.2486599999999992</v>
      </c>
      <c r="Y319" s="20">
        <v>7.5059500000000003</v>
      </c>
      <c r="Z319" s="21">
        <v>425</v>
      </c>
      <c r="AA319" s="21">
        <v>0</v>
      </c>
      <c r="AB319" s="21">
        <v>425</v>
      </c>
      <c r="AC319" s="21">
        <v>0</v>
      </c>
      <c r="AD319" s="21">
        <v>11</v>
      </c>
      <c r="AE319" s="21">
        <v>11</v>
      </c>
    </row>
    <row r="320" spans="1:31">
      <c r="A320" s="16">
        <v>312</v>
      </c>
      <c r="B320" s="17" t="s">
        <v>137</v>
      </c>
      <c r="C320" s="17">
        <v>4</v>
      </c>
      <c r="D320" s="17" t="s">
        <v>74</v>
      </c>
      <c r="E320" s="11"/>
      <c r="F320" s="17" t="s">
        <v>128</v>
      </c>
      <c r="G320" s="17" t="s">
        <v>129</v>
      </c>
      <c r="H320" s="18">
        <v>40991</v>
      </c>
      <c r="I320" s="19">
        <v>1</v>
      </c>
      <c r="J320" s="20">
        <v>223.69203200000001</v>
      </c>
      <c r="K320" s="20">
        <v>173.65060800000001</v>
      </c>
      <c r="L320" s="21">
        <v>16</v>
      </c>
      <c r="M320" s="21">
        <v>108</v>
      </c>
      <c r="N320" s="20">
        <v>9.0198400000000003</v>
      </c>
      <c r="O320" s="21">
        <v>365</v>
      </c>
      <c r="P320" s="20">
        <v>0</v>
      </c>
      <c r="Q320" s="20">
        <v>94.236031999999994</v>
      </c>
      <c r="R320" s="20">
        <v>94.236031999999994</v>
      </c>
      <c r="S320" s="20">
        <v>94.236031999999994</v>
      </c>
      <c r="T320" s="20">
        <v>0</v>
      </c>
      <c r="U320" s="21">
        <v>44</v>
      </c>
      <c r="V320" s="20">
        <v>0</v>
      </c>
      <c r="W320" s="20">
        <v>3.7998400000000001</v>
      </c>
      <c r="X320" s="20">
        <v>3.7998400000000001</v>
      </c>
      <c r="Y320" s="20">
        <v>3.7998400000000001</v>
      </c>
      <c r="Z320" s="21">
        <v>122</v>
      </c>
      <c r="AA320" s="21">
        <v>0</v>
      </c>
      <c r="AB320" s="21">
        <v>122</v>
      </c>
      <c r="AC320" s="21">
        <v>0</v>
      </c>
      <c r="AD320" s="21">
        <v>8</v>
      </c>
      <c r="AE320" s="21">
        <v>4</v>
      </c>
    </row>
    <row r="321" spans="1:31">
      <c r="A321" s="16">
        <v>313</v>
      </c>
      <c r="B321" s="17" t="s">
        <v>137</v>
      </c>
      <c r="C321" s="17">
        <v>4</v>
      </c>
      <c r="D321" s="17" t="s">
        <v>74</v>
      </c>
      <c r="E321" s="11"/>
      <c r="F321" s="17" t="s">
        <v>128</v>
      </c>
      <c r="G321" s="17" t="s">
        <v>131</v>
      </c>
      <c r="H321" s="18">
        <v>41073</v>
      </c>
      <c r="I321" s="19">
        <v>1</v>
      </c>
      <c r="J321" s="20">
        <v>38.017408000000003</v>
      </c>
      <c r="K321" s="20">
        <v>29.511012999999998</v>
      </c>
      <c r="L321" s="21">
        <v>3</v>
      </c>
      <c r="M321" s="21">
        <v>28</v>
      </c>
      <c r="N321" s="20">
        <v>1.5329600000000001</v>
      </c>
      <c r="O321" s="21">
        <v>81</v>
      </c>
      <c r="P321" s="20">
        <v>0</v>
      </c>
      <c r="Q321" s="20">
        <v>38.017408000000003</v>
      </c>
      <c r="R321" s="20">
        <v>38.017408000000003</v>
      </c>
      <c r="S321" s="20">
        <v>38.017408000000003</v>
      </c>
      <c r="T321" s="20">
        <v>0</v>
      </c>
      <c r="U321" s="21">
        <v>28</v>
      </c>
      <c r="V321" s="20">
        <v>0</v>
      </c>
      <c r="W321" s="20">
        <v>1.5329600000000001</v>
      </c>
      <c r="X321" s="20">
        <v>1.5329600000000001</v>
      </c>
      <c r="Y321" s="20">
        <v>1.5329600000000001</v>
      </c>
      <c r="Z321" s="21">
        <v>81</v>
      </c>
      <c r="AA321" s="21">
        <v>0</v>
      </c>
      <c r="AB321" s="21">
        <v>81</v>
      </c>
      <c r="AC321" s="21">
        <v>0</v>
      </c>
      <c r="AD321" s="21">
        <v>3</v>
      </c>
      <c r="AE321" s="21">
        <v>3</v>
      </c>
    </row>
    <row r="322" spans="1:31">
      <c r="A322" s="16">
        <v>314</v>
      </c>
      <c r="B322" s="17" t="s">
        <v>137</v>
      </c>
      <c r="C322" s="17">
        <v>4</v>
      </c>
      <c r="D322" s="17" t="s">
        <v>74</v>
      </c>
      <c r="E322" s="11"/>
      <c r="F322" s="17" t="s">
        <v>128</v>
      </c>
      <c r="G322" s="17" t="s">
        <v>131</v>
      </c>
      <c r="H322" s="18">
        <v>41465</v>
      </c>
      <c r="I322" s="19">
        <v>1</v>
      </c>
      <c r="J322" s="20">
        <v>510.35953899999998</v>
      </c>
      <c r="K322" s="20">
        <v>363.53702307999998</v>
      </c>
      <c r="L322" s="21">
        <v>45</v>
      </c>
      <c r="M322" s="21">
        <v>367</v>
      </c>
      <c r="N322" s="20">
        <v>18.551120000000001</v>
      </c>
      <c r="O322" s="21">
        <v>1025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1">
        <v>0</v>
      </c>
      <c r="V322" s="20">
        <v>0</v>
      </c>
      <c r="W322" s="20">
        <v>0</v>
      </c>
      <c r="X322" s="20">
        <v>0</v>
      </c>
      <c r="Y322" s="20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</row>
    <row r="323" spans="1:31">
      <c r="A323" s="16">
        <v>315</v>
      </c>
      <c r="B323" s="17" t="s">
        <v>137</v>
      </c>
      <c r="C323" s="17">
        <v>4</v>
      </c>
      <c r="D323" s="17" t="s">
        <v>36</v>
      </c>
      <c r="E323" s="11"/>
      <c r="F323" s="17" t="s">
        <v>128</v>
      </c>
      <c r="G323" s="17" t="s">
        <v>129</v>
      </c>
      <c r="H323" s="18">
        <v>40346</v>
      </c>
      <c r="I323" s="19">
        <v>6</v>
      </c>
      <c r="J323" s="20">
        <v>268.19170000000003</v>
      </c>
      <c r="K323" s="20">
        <v>212.25746100000001</v>
      </c>
      <c r="L323" s="21">
        <v>20</v>
      </c>
      <c r="M323" s="21">
        <v>261</v>
      </c>
      <c r="N323" s="20">
        <v>13.028</v>
      </c>
      <c r="O323" s="21">
        <v>1212</v>
      </c>
      <c r="P323" s="20">
        <v>268.19170000000003</v>
      </c>
      <c r="Q323" s="20">
        <v>0</v>
      </c>
      <c r="R323" s="20">
        <v>268.19170000000003</v>
      </c>
      <c r="S323" s="20">
        <v>223.43020000000001</v>
      </c>
      <c r="T323" s="20">
        <v>44.761499999999998</v>
      </c>
      <c r="U323" s="21">
        <v>261</v>
      </c>
      <c r="V323" s="20">
        <v>15.638</v>
      </c>
      <c r="W323" s="20">
        <v>0</v>
      </c>
      <c r="X323" s="20">
        <v>15.638</v>
      </c>
      <c r="Y323" s="20">
        <v>13.028</v>
      </c>
      <c r="Z323" s="21">
        <v>1212</v>
      </c>
      <c r="AA323" s="21">
        <v>0</v>
      </c>
      <c r="AB323" s="21">
        <v>1212</v>
      </c>
      <c r="AC323" s="21">
        <v>0</v>
      </c>
      <c r="AD323" s="21">
        <v>20</v>
      </c>
      <c r="AE323" s="21">
        <v>20</v>
      </c>
    </row>
    <row r="324" spans="1:31">
      <c r="A324" s="16">
        <v>316</v>
      </c>
      <c r="B324" s="17" t="s">
        <v>137</v>
      </c>
      <c r="C324" s="17">
        <v>4</v>
      </c>
      <c r="D324" s="17" t="s">
        <v>36</v>
      </c>
      <c r="E324" s="11"/>
      <c r="F324" s="17" t="s">
        <v>128</v>
      </c>
      <c r="G324" s="17" t="s">
        <v>129</v>
      </c>
      <c r="H324" s="18">
        <v>40780</v>
      </c>
      <c r="I324" s="19">
        <v>6</v>
      </c>
      <c r="J324" s="20">
        <v>73.666875000000005</v>
      </c>
      <c r="K324" s="20">
        <v>55.275379999999998</v>
      </c>
      <c r="L324" s="21">
        <v>6</v>
      </c>
      <c r="M324" s="21">
        <v>84</v>
      </c>
      <c r="N324" s="20">
        <v>3.7875000000000001</v>
      </c>
      <c r="O324" s="21">
        <v>356</v>
      </c>
      <c r="P324" s="20">
        <v>73.666875000000005</v>
      </c>
      <c r="Q324" s="20">
        <v>0</v>
      </c>
      <c r="R324" s="20">
        <v>73.666875000000005</v>
      </c>
      <c r="S324" s="20">
        <v>72.692504</v>
      </c>
      <c r="T324" s="20">
        <v>0.97437099999999999</v>
      </c>
      <c r="U324" s="21">
        <v>84</v>
      </c>
      <c r="V324" s="20">
        <v>3.7875000000000001</v>
      </c>
      <c r="W324" s="20">
        <v>0</v>
      </c>
      <c r="X324" s="20">
        <v>3.7875000000000001</v>
      </c>
      <c r="Y324" s="20">
        <v>3.7374000000000001</v>
      </c>
      <c r="Z324" s="21">
        <v>356</v>
      </c>
      <c r="AA324" s="21">
        <v>0</v>
      </c>
      <c r="AB324" s="21">
        <v>356</v>
      </c>
      <c r="AC324" s="21">
        <v>0</v>
      </c>
      <c r="AD324" s="21">
        <v>6</v>
      </c>
      <c r="AE324" s="21">
        <v>6</v>
      </c>
    </row>
    <row r="325" spans="1:31">
      <c r="A325" s="16">
        <v>317</v>
      </c>
      <c r="B325" s="17" t="s">
        <v>137</v>
      </c>
      <c r="C325" s="17">
        <v>4</v>
      </c>
      <c r="D325" s="17" t="s">
        <v>36</v>
      </c>
      <c r="E325" s="11"/>
      <c r="F325" s="17" t="s">
        <v>128</v>
      </c>
      <c r="G325" s="17" t="s">
        <v>129</v>
      </c>
      <c r="H325" s="18">
        <v>40996</v>
      </c>
      <c r="I325" s="19">
        <v>6</v>
      </c>
      <c r="J325" s="20">
        <v>43.999324000000001</v>
      </c>
      <c r="K325" s="20">
        <v>26.748621</v>
      </c>
      <c r="L325" s="21">
        <v>4</v>
      </c>
      <c r="M325" s="21">
        <v>44</v>
      </c>
      <c r="N325" s="20">
        <v>1.75448</v>
      </c>
      <c r="O325" s="21">
        <v>157</v>
      </c>
      <c r="P325" s="20">
        <v>43.999324000000001</v>
      </c>
      <c r="Q325" s="20">
        <v>0</v>
      </c>
      <c r="R325" s="20">
        <v>43.999324000000001</v>
      </c>
      <c r="S325" s="20">
        <v>35.177039999999998</v>
      </c>
      <c r="T325" s="20">
        <v>8.8222839999999998</v>
      </c>
      <c r="U325" s="21">
        <v>44</v>
      </c>
      <c r="V325" s="20">
        <v>2.19448</v>
      </c>
      <c r="W325" s="20">
        <v>0</v>
      </c>
      <c r="X325" s="20">
        <v>2.19448</v>
      </c>
      <c r="Y325" s="20">
        <v>1.75448</v>
      </c>
      <c r="Z325" s="21">
        <v>157</v>
      </c>
      <c r="AA325" s="21">
        <v>0</v>
      </c>
      <c r="AB325" s="21">
        <v>157</v>
      </c>
      <c r="AC325" s="21">
        <v>0</v>
      </c>
      <c r="AD325" s="21">
        <v>4</v>
      </c>
      <c r="AE325" s="21">
        <v>4</v>
      </c>
    </row>
    <row r="326" spans="1:31">
      <c r="A326" s="16">
        <v>318</v>
      </c>
      <c r="B326" s="17" t="s">
        <v>137</v>
      </c>
      <c r="C326" s="17">
        <v>4</v>
      </c>
      <c r="D326" s="17" t="s">
        <v>36</v>
      </c>
      <c r="E326" s="11"/>
      <c r="F326" s="17" t="s">
        <v>128</v>
      </c>
      <c r="G326" s="17" t="s">
        <v>129</v>
      </c>
      <c r="H326" s="18">
        <v>41457</v>
      </c>
      <c r="I326" s="19">
        <v>6</v>
      </c>
      <c r="J326" s="20">
        <v>250.81165999999999</v>
      </c>
      <c r="K326" s="20">
        <v>159.68447599999999</v>
      </c>
      <c r="L326" s="21">
        <v>16</v>
      </c>
      <c r="M326" s="21">
        <v>168</v>
      </c>
      <c r="N326" s="20">
        <v>10.8812</v>
      </c>
      <c r="O326" s="21">
        <v>772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1">
        <v>0</v>
      </c>
      <c r="V326" s="20">
        <v>0</v>
      </c>
      <c r="W326" s="20">
        <v>0</v>
      </c>
      <c r="X326" s="20">
        <v>0</v>
      </c>
      <c r="Y326" s="20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</row>
    <row r="327" spans="1:31">
      <c r="A327" s="16">
        <v>319</v>
      </c>
      <c r="B327" s="17" t="s">
        <v>137</v>
      </c>
      <c r="C327" s="17">
        <v>4</v>
      </c>
      <c r="D327" s="17" t="s">
        <v>138</v>
      </c>
      <c r="E327" s="11"/>
      <c r="F327" s="17" t="s">
        <v>128</v>
      </c>
      <c r="G327" s="17" t="s">
        <v>130</v>
      </c>
      <c r="H327" s="18">
        <v>39909</v>
      </c>
      <c r="I327" s="19">
        <v>1</v>
      </c>
      <c r="J327" s="20">
        <v>93.200558999999998</v>
      </c>
      <c r="K327" s="20">
        <v>86.900199999999998</v>
      </c>
      <c r="L327" s="21">
        <v>8</v>
      </c>
      <c r="M327" s="21">
        <v>107</v>
      </c>
      <c r="N327" s="20">
        <v>5.7003399999999997</v>
      </c>
      <c r="O327" s="21">
        <v>369</v>
      </c>
      <c r="P327" s="20">
        <v>63.34693</v>
      </c>
      <c r="Q327" s="20">
        <v>29.853629000000002</v>
      </c>
      <c r="R327" s="20">
        <v>93.200558999999998</v>
      </c>
      <c r="S327" s="20">
        <v>93.200558999999998</v>
      </c>
      <c r="T327" s="20">
        <v>0</v>
      </c>
      <c r="U327" s="21">
        <v>107</v>
      </c>
      <c r="V327" s="20">
        <v>3.8744299999999998</v>
      </c>
      <c r="W327" s="20">
        <v>1.8259099999999999</v>
      </c>
      <c r="X327" s="20">
        <v>5.7003399999999997</v>
      </c>
      <c r="Y327" s="20">
        <v>5.7003399999999997</v>
      </c>
      <c r="Z327" s="21">
        <v>369</v>
      </c>
      <c r="AA327" s="21">
        <v>0</v>
      </c>
      <c r="AB327" s="21">
        <v>369</v>
      </c>
      <c r="AC327" s="21">
        <v>0</v>
      </c>
      <c r="AD327" s="21">
        <v>8</v>
      </c>
      <c r="AE327" s="21">
        <v>5</v>
      </c>
    </row>
    <row r="328" spans="1:31">
      <c r="A328" s="16">
        <v>320</v>
      </c>
      <c r="B328" s="17" t="s">
        <v>137</v>
      </c>
      <c r="C328" s="17">
        <v>4</v>
      </c>
      <c r="D328" s="17" t="s">
        <v>138</v>
      </c>
      <c r="E328" s="11"/>
      <c r="F328" s="17" t="s">
        <v>128</v>
      </c>
      <c r="G328" s="17" t="s">
        <v>129</v>
      </c>
      <c r="H328" s="18">
        <v>40046</v>
      </c>
      <c r="I328" s="19">
        <v>1</v>
      </c>
      <c r="J328" s="20">
        <v>501.54029700000001</v>
      </c>
      <c r="K328" s="20">
        <v>440.94843500000002</v>
      </c>
      <c r="L328" s="21">
        <v>38</v>
      </c>
      <c r="M328" s="21">
        <v>449</v>
      </c>
      <c r="N328" s="20">
        <v>19.43533</v>
      </c>
      <c r="O328" s="21">
        <v>1274</v>
      </c>
      <c r="P328" s="20">
        <v>294.79421500000001</v>
      </c>
      <c r="Q328" s="20">
        <v>207.866007</v>
      </c>
      <c r="R328" s="20">
        <v>502.66022199999998</v>
      </c>
      <c r="S328" s="20">
        <v>501.54029700000001</v>
      </c>
      <c r="T328" s="20">
        <v>1.1199250000000001</v>
      </c>
      <c r="U328" s="21">
        <v>449</v>
      </c>
      <c r="V328" s="20">
        <v>11.567209999999999</v>
      </c>
      <c r="W328" s="20">
        <v>8.0486900000000006</v>
      </c>
      <c r="X328" s="20">
        <v>19.6159</v>
      </c>
      <c r="Y328" s="20">
        <v>19.43533</v>
      </c>
      <c r="Z328" s="21">
        <v>1255</v>
      </c>
      <c r="AA328" s="21">
        <v>19</v>
      </c>
      <c r="AB328" s="21">
        <v>1274</v>
      </c>
      <c r="AC328" s="21">
        <v>0</v>
      </c>
      <c r="AD328" s="21">
        <v>37</v>
      </c>
      <c r="AE328" s="21">
        <v>17</v>
      </c>
    </row>
    <row r="329" spans="1:31">
      <c r="A329" s="16">
        <v>321</v>
      </c>
      <c r="B329" s="17" t="s">
        <v>137</v>
      </c>
      <c r="C329" s="17">
        <v>4</v>
      </c>
      <c r="D329" s="17" t="s">
        <v>138</v>
      </c>
      <c r="E329" s="11"/>
      <c r="F329" s="17" t="s">
        <v>128</v>
      </c>
      <c r="G329" s="17" t="s">
        <v>129</v>
      </c>
      <c r="H329" s="18">
        <v>40399</v>
      </c>
      <c r="I329" s="19">
        <v>1</v>
      </c>
      <c r="J329" s="20">
        <v>65.502678000000003</v>
      </c>
      <c r="K329" s="20">
        <v>61.074697</v>
      </c>
      <c r="L329" s="21">
        <v>15</v>
      </c>
      <c r="M329" s="21">
        <v>82</v>
      </c>
      <c r="N329" s="20">
        <v>4.0062800000000003</v>
      </c>
      <c r="O329" s="21">
        <v>302</v>
      </c>
      <c r="P329" s="20">
        <v>38.649566</v>
      </c>
      <c r="Q329" s="20">
        <v>43.302374999999998</v>
      </c>
      <c r="R329" s="20">
        <v>81.951941000000005</v>
      </c>
      <c r="S329" s="20">
        <v>65.502678000000003</v>
      </c>
      <c r="T329" s="20">
        <v>16.449262999999998</v>
      </c>
      <c r="U329" s="21">
        <v>82</v>
      </c>
      <c r="V329" s="20">
        <v>1.94008</v>
      </c>
      <c r="W329" s="20">
        <v>2.14602</v>
      </c>
      <c r="X329" s="20">
        <v>4.0861000000000001</v>
      </c>
      <c r="Y329" s="20">
        <v>4.0062800000000003</v>
      </c>
      <c r="Z329" s="21">
        <v>302</v>
      </c>
      <c r="AA329" s="21">
        <v>0</v>
      </c>
      <c r="AB329" s="21">
        <v>302</v>
      </c>
      <c r="AC329" s="21">
        <v>0</v>
      </c>
      <c r="AD329" s="21">
        <v>15</v>
      </c>
      <c r="AE329" s="21">
        <v>5</v>
      </c>
    </row>
    <row r="330" spans="1:31">
      <c r="A330" s="16">
        <v>322</v>
      </c>
      <c r="B330" s="17" t="s">
        <v>137</v>
      </c>
      <c r="C330" s="17">
        <v>4</v>
      </c>
      <c r="D330" s="17" t="s">
        <v>138</v>
      </c>
      <c r="E330" s="11"/>
      <c r="F330" s="17" t="s">
        <v>128</v>
      </c>
      <c r="G330" s="17" t="s">
        <v>129</v>
      </c>
      <c r="H330" s="18">
        <v>40525</v>
      </c>
      <c r="I330" s="19">
        <v>1</v>
      </c>
      <c r="J330" s="20">
        <v>41.765258000000003</v>
      </c>
      <c r="K330" s="20">
        <v>34.121898000000002</v>
      </c>
      <c r="L330" s="21">
        <v>6</v>
      </c>
      <c r="M330" s="21">
        <v>50</v>
      </c>
      <c r="N330" s="20">
        <v>2.5544500000000001</v>
      </c>
      <c r="O330" s="21">
        <v>170</v>
      </c>
      <c r="P330" s="20">
        <v>63.486193</v>
      </c>
      <c r="Q330" s="20">
        <v>15.224512000000001</v>
      </c>
      <c r="R330" s="20">
        <v>78.710705000000004</v>
      </c>
      <c r="S330" s="20">
        <v>41.765258000000003</v>
      </c>
      <c r="T330" s="20">
        <v>36.945447000000001</v>
      </c>
      <c r="U330" s="21">
        <v>50</v>
      </c>
      <c r="V330" s="20">
        <v>2.25162</v>
      </c>
      <c r="W330" s="20">
        <v>0.50748000000000004</v>
      </c>
      <c r="X330" s="20">
        <v>2.7591000000000001</v>
      </c>
      <c r="Y330" s="20">
        <v>2.5544500000000001</v>
      </c>
      <c r="Z330" s="21">
        <v>170</v>
      </c>
      <c r="AA330" s="21">
        <v>0</v>
      </c>
      <c r="AB330" s="21">
        <v>170</v>
      </c>
      <c r="AC330" s="21">
        <v>0</v>
      </c>
      <c r="AD330" s="21">
        <v>6</v>
      </c>
      <c r="AE330" s="21">
        <v>0</v>
      </c>
    </row>
    <row r="331" spans="1:31">
      <c r="A331" s="16">
        <v>323</v>
      </c>
      <c r="B331" s="17" t="s">
        <v>137</v>
      </c>
      <c r="C331" s="17">
        <v>4</v>
      </c>
      <c r="D331" s="17" t="s">
        <v>138</v>
      </c>
      <c r="E331" s="11"/>
      <c r="F331" s="17" t="s">
        <v>128</v>
      </c>
      <c r="G331" s="17" t="s">
        <v>129</v>
      </c>
      <c r="H331" s="18">
        <v>40738</v>
      </c>
      <c r="I331" s="19">
        <v>1</v>
      </c>
      <c r="J331" s="20">
        <v>214.32724540000001</v>
      </c>
      <c r="K331" s="20">
        <v>156.85189</v>
      </c>
      <c r="L331" s="21">
        <v>525</v>
      </c>
      <c r="M331" s="21">
        <v>190</v>
      </c>
      <c r="N331" s="20">
        <v>9.1547000000000001</v>
      </c>
      <c r="O331" s="21">
        <v>547</v>
      </c>
      <c r="P331" s="20">
        <v>89.096255999999997</v>
      </c>
      <c r="Q331" s="20">
        <v>125.2309904</v>
      </c>
      <c r="R331" s="20">
        <v>214.32724640000001</v>
      </c>
      <c r="S331" s="20">
        <v>207.85504560000001</v>
      </c>
      <c r="T331" s="20">
        <v>6.4722008000000004</v>
      </c>
      <c r="U331" s="21">
        <v>191</v>
      </c>
      <c r="V331" s="20">
        <v>4.0979099999999997</v>
      </c>
      <c r="W331" s="20">
        <v>5.6669900000000002</v>
      </c>
      <c r="X331" s="20">
        <v>9.7649000000000008</v>
      </c>
      <c r="Y331" s="20">
        <v>9.1547000000000001</v>
      </c>
      <c r="Z331" s="21">
        <v>547</v>
      </c>
      <c r="AA331" s="21">
        <v>0</v>
      </c>
      <c r="AB331" s="21">
        <v>547</v>
      </c>
      <c r="AC331" s="21">
        <v>0</v>
      </c>
      <c r="AD331" s="21">
        <v>52</v>
      </c>
      <c r="AE331" s="21">
        <v>1</v>
      </c>
    </row>
    <row r="332" spans="1:31">
      <c r="A332" s="16">
        <v>324</v>
      </c>
      <c r="B332" s="17" t="s">
        <v>137</v>
      </c>
      <c r="C332" s="17">
        <v>4</v>
      </c>
      <c r="D332" s="17" t="s">
        <v>138</v>
      </c>
      <c r="E332" s="11"/>
      <c r="F332" s="17" t="s">
        <v>128</v>
      </c>
      <c r="G332" s="17" t="s">
        <v>129</v>
      </c>
      <c r="H332" s="18">
        <v>40997</v>
      </c>
      <c r="I332" s="19">
        <v>1</v>
      </c>
      <c r="J332" s="20">
        <v>103.6707025</v>
      </c>
      <c r="K332" s="20">
        <v>77.037057720000007</v>
      </c>
      <c r="L332" s="21">
        <v>10</v>
      </c>
      <c r="M332" s="21">
        <v>89</v>
      </c>
      <c r="N332" s="20">
        <v>3.9898500000000001</v>
      </c>
      <c r="O332" s="21">
        <v>231</v>
      </c>
      <c r="P332" s="20">
        <v>79.479095889999996</v>
      </c>
      <c r="Q332" s="20">
        <v>38.550230110000001</v>
      </c>
      <c r="R332" s="20">
        <v>118.029326</v>
      </c>
      <c r="S332" s="20">
        <v>100.64773750000001</v>
      </c>
      <c r="T332" s="20">
        <v>17.381588499999999</v>
      </c>
      <c r="U332" s="21">
        <v>86</v>
      </c>
      <c r="V332" s="20">
        <v>2.8241999999999998</v>
      </c>
      <c r="W332" s="20">
        <v>1.3971</v>
      </c>
      <c r="X332" s="20">
        <v>4.2213000000000003</v>
      </c>
      <c r="Y332" s="20">
        <v>3.9086500000000002</v>
      </c>
      <c r="Z332" s="21">
        <v>231</v>
      </c>
      <c r="AA332" s="21">
        <v>0</v>
      </c>
      <c r="AB332" s="21">
        <v>231</v>
      </c>
      <c r="AC332" s="21">
        <v>0</v>
      </c>
      <c r="AD332" s="21">
        <v>10</v>
      </c>
      <c r="AE332" s="21">
        <v>0</v>
      </c>
    </row>
    <row r="333" spans="1:31">
      <c r="A333" s="16">
        <v>325</v>
      </c>
      <c r="B333" s="17" t="s">
        <v>137</v>
      </c>
      <c r="C333" s="17">
        <v>4</v>
      </c>
      <c r="D333" s="17" t="s">
        <v>138</v>
      </c>
      <c r="E333" s="11"/>
      <c r="F333" s="17" t="s">
        <v>128</v>
      </c>
      <c r="G333" s="17" t="s">
        <v>129</v>
      </c>
      <c r="H333" s="18">
        <v>41079</v>
      </c>
      <c r="I333" s="19">
        <v>1</v>
      </c>
      <c r="J333" s="20">
        <v>77.69431625</v>
      </c>
      <c r="K333" s="20">
        <v>57.180064039999998</v>
      </c>
      <c r="L333" s="21">
        <v>12</v>
      </c>
      <c r="M333" s="21">
        <v>77</v>
      </c>
      <c r="N333" s="20">
        <v>3.0434800000000002</v>
      </c>
      <c r="O333" s="21">
        <v>231</v>
      </c>
      <c r="P333" s="20">
        <v>90.485314149999994</v>
      </c>
      <c r="Q333" s="20">
        <v>23.361552100000001</v>
      </c>
      <c r="R333" s="20">
        <v>113.84686625000001</v>
      </c>
      <c r="S333" s="20">
        <v>77.995591250000004</v>
      </c>
      <c r="T333" s="20">
        <v>35.851275000000001</v>
      </c>
      <c r="U333" s="21">
        <v>77</v>
      </c>
      <c r="V333" s="20">
        <v>2.8539300000000001</v>
      </c>
      <c r="W333" s="20">
        <v>0.82399</v>
      </c>
      <c r="X333" s="20">
        <v>3.6779199999999999</v>
      </c>
      <c r="Y333" s="20">
        <v>3.05518</v>
      </c>
      <c r="Z333" s="21">
        <v>156</v>
      </c>
      <c r="AA333" s="21">
        <v>83</v>
      </c>
      <c r="AB333" s="21">
        <v>239</v>
      </c>
      <c r="AC333" s="21">
        <v>0</v>
      </c>
      <c r="AD333" s="21">
        <v>12</v>
      </c>
      <c r="AE333" s="21">
        <v>0</v>
      </c>
    </row>
    <row r="334" spans="1:31">
      <c r="A334" s="16">
        <v>326</v>
      </c>
      <c r="B334" s="17" t="s">
        <v>137</v>
      </c>
      <c r="C334" s="17">
        <v>4</v>
      </c>
      <c r="D334" s="17" t="s">
        <v>138</v>
      </c>
      <c r="E334" s="11"/>
      <c r="F334" s="17" t="s">
        <v>128</v>
      </c>
      <c r="G334" s="17" t="s">
        <v>131</v>
      </c>
      <c r="H334" s="18">
        <v>41473</v>
      </c>
      <c r="I334" s="19">
        <v>1</v>
      </c>
      <c r="J334" s="20">
        <v>393.13750800000003</v>
      </c>
      <c r="K334" s="20">
        <v>249.21440092</v>
      </c>
      <c r="L334" s="21">
        <v>40</v>
      </c>
      <c r="M334" s="21">
        <v>341</v>
      </c>
      <c r="N334" s="20">
        <v>14.669309999999999</v>
      </c>
      <c r="O334" s="21">
        <v>1058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1">
        <v>0</v>
      </c>
      <c r="V334" s="20">
        <v>0</v>
      </c>
      <c r="W334" s="20">
        <v>0</v>
      </c>
      <c r="X334" s="20">
        <v>0</v>
      </c>
      <c r="Y334" s="20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</row>
    <row r="335" spans="1:31">
      <c r="A335" s="16">
        <v>327</v>
      </c>
      <c r="B335" s="17" t="s">
        <v>137</v>
      </c>
      <c r="C335" s="17">
        <v>4</v>
      </c>
      <c r="D335" s="17" t="s">
        <v>51</v>
      </c>
      <c r="E335" s="11"/>
      <c r="F335" s="17" t="s">
        <v>128</v>
      </c>
      <c r="G335" s="17" t="s">
        <v>130</v>
      </c>
      <c r="H335" s="18">
        <v>39898</v>
      </c>
      <c r="I335" s="19">
        <v>1</v>
      </c>
      <c r="J335" s="20">
        <v>137.56243799999999</v>
      </c>
      <c r="K335" s="20">
        <v>104.492948</v>
      </c>
      <c r="L335" s="21">
        <v>23</v>
      </c>
      <c r="M335" s="21">
        <v>139</v>
      </c>
      <c r="N335" s="20">
        <v>5.5244</v>
      </c>
      <c r="O335" s="21">
        <v>427</v>
      </c>
      <c r="P335" s="20">
        <v>102.51453549999999</v>
      </c>
      <c r="Q335" s="20">
        <v>35.047902499999999</v>
      </c>
      <c r="R335" s="20">
        <v>137.56243799999999</v>
      </c>
      <c r="S335" s="20">
        <v>111.31666</v>
      </c>
      <c r="T335" s="20">
        <v>26.245778000000001</v>
      </c>
      <c r="U335" s="21">
        <v>141</v>
      </c>
      <c r="V335" s="20">
        <v>5.0875700000000004</v>
      </c>
      <c r="W335" s="20">
        <v>1.73935</v>
      </c>
      <c r="X335" s="20">
        <v>6.8269200000000003</v>
      </c>
      <c r="Y335" s="20">
        <v>5.5244</v>
      </c>
      <c r="Z335" s="21">
        <v>418</v>
      </c>
      <c r="AA335" s="21">
        <v>9</v>
      </c>
      <c r="AB335" s="21">
        <v>427</v>
      </c>
      <c r="AC335" s="21">
        <v>0</v>
      </c>
      <c r="AD335" s="21">
        <v>21</v>
      </c>
      <c r="AE335" s="21">
        <v>8</v>
      </c>
    </row>
    <row r="336" spans="1:31">
      <c r="A336" s="16">
        <v>328</v>
      </c>
      <c r="B336" s="17" t="s">
        <v>137</v>
      </c>
      <c r="C336" s="17">
        <v>4</v>
      </c>
      <c r="D336" s="17" t="s">
        <v>51</v>
      </c>
      <c r="E336" s="11"/>
      <c r="F336" s="17" t="s">
        <v>128</v>
      </c>
      <c r="G336" s="17" t="s">
        <v>129</v>
      </c>
      <c r="H336" s="18">
        <v>40275</v>
      </c>
      <c r="I336" s="19">
        <v>1</v>
      </c>
      <c r="J336" s="20">
        <v>527.25387000000001</v>
      </c>
      <c r="K336" s="20">
        <v>406.12325448000001</v>
      </c>
      <c r="L336" s="21">
        <v>91</v>
      </c>
      <c r="M336" s="21">
        <v>591</v>
      </c>
      <c r="N336" s="20">
        <v>20.1905</v>
      </c>
      <c r="O336" s="21">
        <v>1582</v>
      </c>
      <c r="P336" s="20">
        <v>309.60930000000002</v>
      </c>
      <c r="Q336" s="20">
        <v>217.64456999999999</v>
      </c>
      <c r="R336" s="20">
        <v>527.25387000000001</v>
      </c>
      <c r="S336" s="20">
        <v>437.87815499999999</v>
      </c>
      <c r="T336" s="20">
        <v>89.375715</v>
      </c>
      <c r="U336" s="21">
        <v>594</v>
      </c>
      <c r="V336" s="20">
        <v>14.433999999999999</v>
      </c>
      <c r="W336" s="20">
        <v>10.146599999999999</v>
      </c>
      <c r="X336" s="20">
        <v>24.5806</v>
      </c>
      <c r="Y336" s="20">
        <v>20.413900000000002</v>
      </c>
      <c r="Z336" s="21">
        <v>1531</v>
      </c>
      <c r="AA336" s="21">
        <v>51</v>
      </c>
      <c r="AB336" s="21">
        <v>1582</v>
      </c>
      <c r="AC336" s="21">
        <v>0</v>
      </c>
      <c r="AD336" s="21">
        <v>79</v>
      </c>
      <c r="AE336" s="21">
        <v>1</v>
      </c>
    </row>
    <row r="337" spans="1:31">
      <c r="A337" s="16">
        <v>329</v>
      </c>
      <c r="B337" s="17" t="s">
        <v>137</v>
      </c>
      <c r="C337" s="17">
        <v>4</v>
      </c>
      <c r="D337" s="17" t="s">
        <v>51</v>
      </c>
      <c r="E337" s="11"/>
      <c r="F337" s="17" t="s">
        <v>128</v>
      </c>
      <c r="G337" s="17" t="s">
        <v>131</v>
      </c>
      <c r="H337" s="18">
        <v>40410</v>
      </c>
      <c r="I337" s="19">
        <v>1</v>
      </c>
      <c r="J337" s="20">
        <v>101.698669</v>
      </c>
      <c r="K337" s="20">
        <v>61.164437999999997</v>
      </c>
      <c r="L337" s="21">
        <v>5</v>
      </c>
      <c r="M337" s="21">
        <v>99</v>
      </c>
      <c r="N337" s="20">
        <v>3.0377000000000001</v>
      </c>
      <c r="O337" s="21">
        <v>232</v>
      </c>
      <c r="P337" s="20">
        <v>11.086432500000001</v>
      </c>
      <c r="Q337" s="20">
        <v>90.612236499999995</v>
      </c>
      <c r="R337" s="20">
        <v>101.698669</v>
      </c>
      <c r="S337" s="20">
        <v>65.158664999999999</v>
      </c>
      <c r="T337" s="20">
        <v>36.540004000000003</v>
      </c>
      <c r="U337" s="21">
        <v>99</v>
      </c>
      <c r="V337" s="20">
        <v>0.51685000000000003</v>
      </c>
      <c r="W337" s="20">
        <v>2.91777</v>
      </c>
      <c r="X337" s="20">
        <v>3.4346199999999998</v>
      </c>
      <c r="Y337" s="20">
        <v>3.0377000000000001</v>
      </c>
      <c r="Z337" s="21">
        <v>232</v>
      </c>
      <c r="AA337" s="21">
        <v>0</v>
      </c>
      <c r="AB337" s="21">
        <v>232</v>
      </c>
      <c r="AC337" s="21">
        <v>0</v>
      </c>
      <c r="AD337" s="21">
        <v>3</v>
      </c>
      <c r="AE337" s="21">
        <v>0</v>
      </c>
    </row>
    <row r="338" spans="1:31">
      <c r="A338" s="16">
        <v>330</v>
      </c>
      <c r="B338" s="17" t="s">
        <v>137</v>
      </c>
      <c r="C338" s="17">
        <v>4</v>
      </c>
      <c r="D338" s="17" t="s">
        <v>51</v>
      </c>
      <c r="E338" s="11"/>
      <c r="F338" s="17" t="s">
        <v>128</v>
      </c>
      <c r="G338" s="17" t="s">
        <v>131</v>
      </c>
      <c r="H338" s="18">
        <v>40512</v>
      </c>
      <c r="I338" s="19">
        <v>1</v>
      </c>
      <c r="J338" s="20">
        <v>82.491551999999999</v>
      </c>
      <c r="K338" s="20">
        <v>62.158995650000001</v>
      </c>
      <c r="L338" s="21">
        <v>33</v>
      </c>
      <c r="M338" s="21">
        <v>98</v>
      </c>
      <c r="N338" s="20">
        <v>3.1312000000000002</v>
      </c>
      <c r="O338" s="21">
        <v>281</v>
      </c>
      <c r="P338" s="20">
        <v>57.874245000000002</v>
      </c>
      <c r="Q338" s="20">
        <v>24.617307</v>
      </c>
      <c r="R338" s="20">
        <v>82.491551999999999</v>
      </c>
      <c r="S338" s="20">
        <v>66.464969999999994</v>
      </c>
      <c r="T338" s="20">
        <v>16.026582000000001</v>
      </c>
      <c r="U338" s="21">
        <v>98</v>
      </c>
      <c r="V338" s="20">
        <v>2.6981000000000002</v>
      </c>
      <c r="W338" s="20">
        <v>1.1476599999999999</v>
      </c>
      <c r="X338" s="20">
        <v>3.8457599999999998</v>
      </c>
      <c r="Y338" s="20">
        <v>3.0985999999999998</v>
      </c>
      <c r="Z338" s="21">
        <v>256</v>
      </c>
      <c r="AA338" s="21">
        <v>25</v>
      </c>
      <c r="AB338" s="21">
        <v>281</v>
      </c>
      <c r="AC338" s="21">
        <v>0</v>
      </c>
      <c r="AD338" s="21">
        <v>25</v>
      </c>
      <c r="AE338" s="21">
        <v>0</v>
      </c>
    </row>
    <row r="339" spans="1:31">
      <c r="A339" s="16">
        <v>331</v>
      </c>
      <c r="B339" s="17" t="s">
        <v>137</v>
      </c>
      <c r="C339" s="17">
        <v>4</v>
      </c>
      <c r="D339" s="17" t="s">
        <v>51</v>
      </c>
      <c r="E339" s="11"/>
      <c r="F339" s="17" t="s">
        <v>128</v>
      </c>
      <c r="G339" s="17" t="s">
        <v>131</v>
      </c>
      <c r="H339" s="18">
        <v>40675</v>
      </c>
      <c r="I339" s="19">
        <v>1</v>
      </c>
      <c r="J339" s="20">
        <v>403.03391299999998</v>
      </c>
      <c r="K339" s="20">
        <v>268.46085399999998</v>
      </c>
      <c r="L339" s="21">
        <v>49</v>
      </c>
      <c r="M339" s="21">
        <v>418</v>
      </c>
      <c r="N339" s="20">
        <v>15.395300000000001</v>
      </c>
      <c r="O339" s="21">
        <v>1028</v>
      </c>
      <c r="P339" s="20">
        <v>257.61567600000001</v>
      </c>
      <c r="Q339" s="20">
        <v>145.418237</v>
      </c>
      <c r="R339" s="20">
        <v>403.03391299999998</v>
      </c>
      <c r="S339" s="20">
        <v>355.013037</v>
      </c>
      <c r="T339" s="20">
        <v>48.020876000000001</v>
      </c>
      <c r="U339" s="21">
        <v>418</v>
      </c>
      <c r="V339" s="20">
        <v>11.18</v>
      </c>
      <c r="W339" s="20">
        <v>6.2929000000000004</v>
      </c>
      <c r="X339" s="20">
        <v>17.472899999999999</v>
      </c>
      <c r="Y339" s="20">
        <v>15.395300000000001</v>
      </c>
      <c r="Z339" s="21">
        <v>977</v>
      </c>
      <c r="AA339" s="21">
        <v>51</v>
      </c>
      <c r="AB339" s="21">
        <v>1028</v>
      </c>
      <c r="AC339" s="21">
        <v>0</v>
      </c>
      <c r="AD339" s="21">
        <v>37</v>
      </c>
      <c r="AE339" s="21">
        <v>3</v>
      </c>
    </row>
    <row r="340" spans="1:31">
      <c r="A340" s="16">
        <v>332</v>
      </c>
      <c r="B340" s="17" t="s">
        <v>137</v>
      </c>
      <c r="C340" s="17">
        <v>4</v>
      </c>
      <c r="D340" s="17" t="s">
        <v>51</v>
      </c>
      <c r="E340" s="11"/>
      <c r="F340" s="17" t="s">
        <v>128</v>
      </c>
      <c r="G340" s="17" t="s">
        <v>129</v>
      </c>
      <c r="H340" s="18">
        <v>40675</v>
      </c>
      <c r="I340" s="19">
        <v>1</v>
      </c>
      <c r="J340" s="20">
        <v>210.92325</v>
      </c>
      <c r="K340" s="20">
        <v>135.38969</v>
      </c>
      <c r="L340" s="21">
        <v>26</v>
      </c>
      <c r="M340" s="21">
        <v>223</v>
      </c>
      <c r="N340" s="20">
        <v>7.6853999999999996</v>
      </c>
      <c r="O340" s="21">
        <v>511</v>
      </c>
      <c r="P340" s="20">
        <v>181.930128</v>
      </c>
      <c r="Q340" s="20">
        <v>28.993122</v>
      </c>
      <c r="R340" s="20">
        <v>210.92325</v>
      </c>
      <c r="S340" s="20">
        <v>179.03953000000001</v>
      </c>
      <c r="T340" s="20">
        <v>31.88372</v>
      </c>
      <c r="U340" s="21">
        <v>223</v>
      </c>
      <c r="V340" s="20">
        <v>7.80816</v>
      </c>
      <c r="W340" s="20">
        <v>1.24434</v>
      </c>
      <c r="X340" s="20">
        <v>9.0525000000000002</v>
      </c>
      <c r="Y340" s="20">
        <v>7.6840999999999999</v>
      </c>
      <c r="Z340" s="21">
        <v>487</v>
      </c>
      <c r="AA340" s="21">
        <v>24</v>
      </c>
      <c r="AB340" s="21">
        <v>511</v>
      </c>
      <c r="AC340" s="21">
        <v>0</v>
      </c>
      <c r="AD340" s="21">
        <v>23</v>
      </c>
      <c r="AE340" s="21">
        <v>0</v>
      </c>
    </row>
    <row r="341" spans="1:31">
      <c r="A341" s="16">
        <v>333</v>
      </c>
      <c r="B341" s="17" t="s">
        <v>137</v>
      </c>
      <c r="C341" s="17">
        <v>4</v>
      </c>
      <c r="D341" s="17" t="s">
        <v>51</v>
      </c>
      <c r="E341" s="11"/>
      <c r="F341" s="17" t="s">
        <v>128</v>
      </c>
      <c r="G341" s="17" t="s">
        <v>129</v>
      </c>
      <c r="H341" s="18">
        <v>40904</v>
      </c>
      <c r="I341" s="19">
        <v>1</v>
      </c>
      <c r="J341" s="20">
        <v>77.549390000000002</v>
      </c>
      <c r="K341" s="20">
        <v>34.762591</v>
      </c>
      <c r="L341" s="21">
        <v>5</v>
      </c>
      <c r="M341" s="21">
        <v>71</v>
      </c>
      <c r="N341" s="20">
        <v>1.9739</v>
      </c>
      <c r="O341" s="21">
        <v>193</v>
      </c>
      <c r="P341" s="20">
        <v>68.223034999999996</v>
      </c>
      <c r="Q341" s="20">
        <v>9.3263549999999995</v>
      </c>
      <c r="R341" s="20">
        <v>77.549390000000002</v>
      </c>
      <c r="S341" s="20">
        <v>45.991869999999999</v>
      </c>
      <c r="T341" s="20">
        <v>31.55752</v>
      </c>
      <c r="U341" s="21">
        <v>71</v>
      </c>
      <c r="V341" s="20">
        <v>2.9295399999999998</v>
      </c>
      <c r="W341" s="20">
        <v>0.40060000000000001</v>
      </c>
      <c r="X341" s="20">
        <v>3.3301400000000001</v>
      </c>
      <c r="Y341" s="20">
        <v>1.9739</v>
      </c>
      <c r="Z341" s="21">
        <v>162</v>
      </c>
      <c r="AA341" s="21">
        <v>31</v>
      </c>
      <c r="AB341" s="21">
        <v>193</v>
      </c>
      <c r="AC341" s="21">
        <v>0</v>
      </c>
      <c r="AD341" s="21">
        <v>2</v>
      </c>
      <c r="AE341" s="21">
        <v>0</v>
      </c>
    </row>
    <row r="342" spans="1:31">
      <c r="A342" s="16">
        <v>334</v>
      </c>
      <c r="B342" s="17" t="s">
        <v>137</v>
      </c>
      <c r="C342" s="17">
        <v>4</v>
      </c>
      <c r="D342" s="17" t="s">
        <v>51</v>
      </c>
      <c r="E342" s="11"/>
      <c r="F342" s="17" t="s">
        <v>128</v>
      </c>
      <c r="G342" s="17" t="s">
        <v>131</v>
      </c>
      <c r="H342" s="18">
        <v>40975</v>
      </c>
      <c r="I342" s="19">
        <v>1</v>
      </c>
      <c r="J342" s="20">
        <v>318.41039999999998</v>
      </c>
      <c r="K342" s="20">
        <v>217.740227</v>
      </c>
      <c r="L342" s="21">
        <v>50</v>
      </c>
      <c r="M342" s="21">
        <v>308</v>
      </c>
      <c r="N342" s="20">
        <v>11.9975</v>
      </c>
      <c r="O342" s="21">
        <v>710</v>
      </c>
      <c r="P342" s="20">
        <v>270.67919999999998</v>
      </c>
      <c r="Q342" s="20">
        <v>47.731200000000001</v>
      </c>
      <c r="R342" s="20">
        <v>318.41039999999998</v>
      </c>
      <c r="S342" s="20">
        <v>287.94</v>
      </c>
      <c r="T342" s="20">
        <v>30.470400000000001</v>
      </c>
      <c r="U342" s="21">
        <v>308</v>
      </c>
      <c r="V342" s="20">
        <v>11.2783</v>
      </c>
      <c r="W342" s="20">
        <v>1.9887999999999999</v>
      </c>
      <c r="X342" s="20">
        <v>13.267099999999999</v>
      </c>
      <c r="Y342" s="20">
        <v>11.9975</v>
      </c>
      <c r="Z342" s="21">
        <v>451</v>
      </c>
      <c r="AA342" s="21">
        <v>260</v>
      </c>
      <c r="AB342" s="21">
        <v>711</v>
      </c>
      <c r="AC342" s="21">
        <v>0</v>
      </c>
      <c r="AD342" s="21">
        <v>20</v>
      </c>
      <c r="AE342" s="21">
        <v>2</v>
      </c>
    </row>
    <row r="343" spans="1:31">
      <c r="A343" s="16">
        <v>335</v>
      </c>
      <c r="B343" s="17" t="s">
        <v>137</v>
      </c>
      <c r="C343" s="17">
        <v>4</v>
      </c>
      <c r="D343" s="17" t="s">
        <v>51</v>
      </c>
      <c r="E343" s="11"/>
      <c r="F343" s="17" t="s">
        <v>128</v>
      </c>
      <c r="G343" s="17" t="s">
        <v>131</v>
      </c>
      <c r="H343" s="18">
        <v>40991</v>
      </c>
      <c r="I343" s="19">
        <v>1</v>
      </c>
      <c r="J343" s="20">
        <v>24.467268000000001</v>
      </c>
      <c r="K343" s="20">
        <v>15.652229800000001</v>
      </c>
      <c r="L343" s="21">
        <v>3</v>
      </c>
      <c r="M343" s="21">
        <v>29</v>
      </c>
      <c r="N343" s="20">
        <v>0.86623000000000006</v>
      </c>
      <c r="O343" s="21">
        <v>81</v>
      </c>
      <c r="P343" s="20">
        <v>16.742267999999999</v>
      </c>
      <c r="Q343" s="20">
        <v>7.7249999999999996</v>
      </c>
      <c r="R343" s="20">
        <v>24.467268000000001</v>
      </c>
      <c r="S343" s="20">
        <v>20.698532400000001</v>
      </c>
      <c r="T343" s="20">
        <v>3.7687355999999999</v>
      </c>
      <c r="U343" s="21">
        <v>29</v>
      </c>
      <c r="V343" s="20">
        <v>0.70109999999999995</v>
      </c>
      <c r="W343" s="20">
        <v>0.32290000000000002</v>
      </c>
      <c r="X343" s="20">
        <v>1.024</v>
      </c>
      <c r="Y343" s="20">
        <v>0.86623000000000006</v>
      </c>
      <c r="Z343" s="21">
        <v>81</v>
      </c>
      <c r="AA343" s="21">
        <v>0</v>
      </c>
      <c r="AB343" s="21">
        <v>81</v>
      </c>
      <c r="AC343" s="21">
        <v>0</v>
      </c>
      <c r="AD343" s="21">
        <v>3</v>
      </c>
      <c r="AE343" s="21">
        <v>0</v>
      </c>
    </row>
    <row r="344" spans="1:31">
      <c r="A344" s="16">
        <v>336</v>
      </c>
      <c r="B344" s="17" t="s">
        <v>137</v>
      </c>
      <c r="C344" s="17">
        <v>4</v>
      </c>
      <c r="D344" s="17" t="s">
        <v>51</v>
      </c>
      <c r="E344" s="11"/>
      <c r="F344" s="17" t="s">
        <v>128</v>
      </c>
      <c r="G344" s="17" t="s">
        <v>129</v>
      </c>
      <c r="H344" s="18">
        <v>41089</v>
      </c>
      <c r="I344" s="19">
        <v>1</v>
      </c>
      <c r="J344" s="20">
        <v>72.264480000000006</v>
      </c>
      <c r="K344" s="20">
        <v>42.097954999999999</v>
      </c>
      <c r="L344" s="21">
        <v>6</v>
      </c>
      <c r="M344" s="21">
        <v>71</v>
      </c>
      <c r="N344" s="20">
        <v>2.3195999999999999</v>
      </c>
      <c r="O344" s="21">
        <v>197</v>
      </c>
      <c r="P344" s="20">
        <v>63.88944</v>
      </c>
      <c r="Q344" s="20">
        <v>8.3750400000000003</v>
      </c>
      <c r="R344" s="20">
        <v>72.264480000000006</v>
      </c>
      <c r="S344" s="20">
        <v>55.670400000000001</v>
      </c>
      <c r="T344" s="20">
        <v>16.594080000000002</v>
      </c>
      <c r="U344" s="21">
        <v>71</v>
      </c>
      <c r="V344" s="20">
        <v>2.6620599999999999</v>
      </c>
      <c r="W344" s="20">
        <v>0.34895999999999999</v>
      </c>
      <c r="X344" s="20">
        <v>3.0110199999999998</v>
      </c>
      <c r="Y344" s="20">
        <v>2.3195999999999999</v>
      </c>
      <c r="Z344" s="21">
        <v>155</v>
      </c>
      <c r="AA344" s="21">
        <v>38</v>
      </c>
      <c r="AB344" s="21">
        <v>193</v>
      </c>
      <c r="AC344" s="21">
        <v>0</v>
      </c>
      <c r="AD344" s="21">
        <v>3</v>
      </c>
      <c r="AE344" s="21">
        <v>2</v>
      </c>
    </row>
    <row r="345" spans="1:31">
      <c r="A345" s="16">
        <v>337</v>
      </c>
      <c r="B345" s="17" t="s">
        <v>137</v>
      </c>
      <c r="C345" s="17">
        <v>4</v>
      </c>
      <c r="D345" s="17" t="s">
        <v>51</v>
      </c>
      <c r="E345" s="11"/>
      <c r="F345" s="17" t="s">
        <v>128</v>
      </c>
      <c r="G345" s="17" t="s">
        <v>129</v>
      </c>
      <c r="H345" s="18">
        <v>41459</v>
      </c>
      <c r="I345" s="19">
        <v>1</v>
      </c>
      <c r="J345" s="20">
        <v>50.340150000000001</v>
      </c>
      <c r="K345" s="20">
        <v>35.711311270000003</v>
      </c>
      <c r="L345" s="21">
        <v>4</v>
      </c>
      <c r="M345" s="21">
        <v>65</v>
      </c>
      <c r="N345" s="20">
        <v>2.0547</v>
      </c>
      <c r="O345" s="21">
        <v>200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1">
        <v>0</v>
      </c>
      <c r="V345" s="20">
        <v>0</v>
      </c>
      <c r="W345" s="20">
        <v>0</v>
      </c>
      <c r="X345" s="20">
        <v>0</v>
      </c>
      <c r="Y345" s="20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</row>
    <row r="346" spans="1:31">
      <c r="A346" s="16">
        <v>338</v>
      </c>
      <c r="B346" s="17" t="s">
        <v>137</v>
      </c>
      <c r="C346" s="17">
        <v>4</v>
      </c>
      <c r="D346" s="17" t="s">
        <v>51</v>
      </c>
      <c r="E346" s="11"/>
      <c r="F346" s="17" t="s">
        <v>128</v>
      </c>
      <c r="G346" s="17" t="s">
        <v>131</v>
      </c>
      <c r="H346" s="18">
        <v>41459</v>
      </c>
      <c r="I346" s="19">
        <v>1</v>
      </c>
      <c r="J346" s="20">
        <v>295.76179500000001</v>
      </c>
      <c r="K346" s="20">
        <v>209.81346943</v>
      </c>
      <c r="L346" s="21">
        <v>30</v>
      </c>
      <c r="M346" s="21">
        <v>385</v>
      </c>
      <c r="N346" s="20">
        <v>12.071910000000001</v>
      </c>
      <c r="O346" s="21">
        <v>895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1">
        <v>0</v>
      </c>
      <c r="V346" s="20">
        <v>0</v>
      </c>
      <c r="W346" s="20">
        <v>0</v>
      </c>
      <c r="X346" s="20">
        <v>0</v>
      </c>
      <c r="Y346" s="20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</row>
    <row r="347" spans="1:31">
      <c r="A347" s="16">
        <v>339</v>
      </c>
      <c r="B347" s="17" t="s">
        <v>137</v>
      </c>
      <c r="C347" s="17">
        <v>4</v>
      </c>
      <c r="D347" s="17" t="s">
        <v>60</v>
      </c>
      <c r="E347" s="11"/>
      <c r="F347" s="17" t="s">
        <v>128</v>
      </c>
      <c r="G347" s="17" t="s">
        <v>131</v>
      </c>
      <c r="H347" s="18">
        <v>41372</v>
      </c>
      <c r="I347" s="19">
        <v>1</v>
      </c>
      <c r="J347" s="20">
        <v>367.68455999999998</v>
      </c>
      <c r="K347" s="20">
        <v>220.57841349</v>
      </c>
      <c r="L347" s="21">
        <v>76</v>
      </c>
      <c r="M347" s="21">
        <v>615</v>
      </c>
      <c r="N347" s="20">
        <v>17.467199999999998</v>
      </c>
      <c r="O347" s="21">
        <v>1272</v>
      </c>
      <c r="P347" s="20">
        <v>0</v>
      </c>
      <c r="Q347" s="20">
        <v>25.6389</v>
      </c>
      <c r="R347" s="20">
        <v>25.6389</v>
      </c>
      <c r="S347" s="20">
        <v>25.6389</v>
      </c>
      <c r="T347" s="20">
        <v>0</v>
      </c>
      <c r="U347" s="21">
        <v>24</v>
      </c>
      <c r="V347" s="20">
        <v>0</v>
      </c>
      <c r="W347" s="20">
        <v>1.218</v>
      </c>
      <c r="X347" s="20">
        <v>1.218</v>
      </c>
      <c r="Y347" s="20">
        <v>1.218</v>
      </c>
      <c r="Z347" s="21">
        <v>0</v>
      </c>
      <c r="AA347" s="21">
        <v>74</v>
      </c>
      <c r="AB347" s="21">
        <v>74</v>
      </c>
      <c r="AC347" s="21">
        <v>0</v>
      </c>
      <c r="AD347" s="21">
        <v>1</v>
      </c>
      <c r="AE347" s="21">
        <v>0</v>
      </c>
    </row>
    <row r="348" spans="1:31">
      <c r="A348" s="16">
        <v>340</v>
      </c>
      <c r="B348" s="17" t="s">
        <v>139</v>
      </c>
      <c r="C348" s="17">
        <v>5</v>
      </c>
      <c r="D348" s="17" t="s">
        <v>69</v>
      </c>
      <c r="E348" s="11"/>
      <c r="F348" s="17" t="s">
        <v>128</v>
      </c>
      <c r="G348" s="17" t="s">
        <v>129</v>
      </c>
      <c r="H348" s="18">
        <v>39623</v>
      </c>
      <c r="I348" s="19">
        <v>1</v>
      </c>
      <c r="J348" s="20">
        <v>113.7929725</v>
      </c>
      <c r="K348" s="20">
        <v>84.785919399999997</v>
      </c>
      <c r="L348" s="21">
        <v>41</v>
      </c>
      <c r="M348" s="21">
        <v>140</v>
      </c>
      <c r="N348" s="20">
        <v>4.9473599999999998</v>
      </c>
      <c r="O348" s="21">
        <v>324</v>
      </c>
      <c r="P348" s="20">
        <v>15.89996</v>
      </c>
      <c r="Q348" s="20">
        <v>97.893012499999998</v>
      </c>
      <c r="R348" s="20">
        <v>113.7929725</v>
      </c>
      <c r="S348" s="20">
        <v>113.7929725</v>
      </c>
      <c r="T348" s="20">
        <v>0</v>
      </c>
      <c r="U348" s="21">
        <v>140</v>
      </c>
      <c r="V348" s="20">
        <v>0.71665999999999996</v>
      </c>
      <c r="W348" s="20">
        <v>4.2290000000000001</v>
      </c>
      <c r="X348" s="20">
        <v>4.9456600000000002</v>
      </c>
      <c r="Y348" s="20">
        <v>4.9456600000000002</v>
      </c>
      <c r="Z348" s="21">
        <v>324</v>
      </c>
      <c r="AA348" s="21">
        <v>0</v>
      </c>
      <c r="AB348" s="21">
        <v>324</v>
      </c>
      <c r="AC348" s="21">
        <v>0</v>
      </c>
      <c r="AD348" s="21">
        <v>41</v>
      </c>
      <c r="AE348" s="21">
        <v>35</v>
      </c>
    </row>
    <row r="349" spans="1:31">
      <c r="A349" s="16">
        <v>341</v>
      </c>
      <c r="B349" s="17" t="s">
        <v>139</v>
      </c>
      <c r="C349" s="17">
        <v>5</v>
      </c>
      <c r="D349" s="17" t="s">
        <v>69</v>
      </c>
      <c r="E349" s="11"/>
      <c r="F349" s="17" t="s">
        <v>128</v>
      </c>
      <c r="G349" s="17" t="s">
        <v>129</v>
      </c>
      <c r="H349" s="18">
        <v>39702</v>
      </c>
      <c r="I349" s="19">
        <v>1</v>
      </c>
      <c r="J349" s="20">
        <v>121.08676020999999</v>
      </c>
      <c r="K349" s="20">
        <v>90.221334729999995</v>
      </c>
      <c r="L349" s="21">
        <v>31</v>
      </c>
      <c r="M349" s="21">
        <v>139</v>
      </c>
      <c r="N349" s="20">
        <v>4.8358499999999998</v>
      </c>
      <c r="O349" s="21">
        <v>321</v>
      </c>
      <c r="P349" s="20">
        <v>34.554293999999999</v>
      </c>
      <c r="Q349" s="20">
        <v>86.532466209999995</v>
      </c>
      <c r="R349" s="20">
        <v>121.08676020999999</v>
      </c>
      <c r="S349" s="20">
        <v>121.08676020999999</v>
      </c>
      <c r="T349" s="20">
        <v>0</v>
      </c>
      <c r="U349" s="21">
        <v>139</v>
      </c>
      <c r="V349" s="20">
        <v>1.2863</v>
      </c>
      <c r="W349" s="20">
        <v>3.4652500000000002</v>
      </c>
      <c r="X349" s="20">
        <v>4.7515499999999999</v>
      </c>
      <c r="Y349" s="20">
        <v>4.7515499999999999</v>
      </c>
      <c r="Z349" s="21">
        <v>321</v>
      </c>
      <c r="AA349" s="21">
        <v>0</v>
      </c>
      <c r="AB349" s="21">
        <v>321</v>
      </c>
      <c r="AC349" s="21">
        <v>0</v>
      </c>
      <c r="AD349" s="21">
        <v>31</v>
      </c>
      <c r="AE349" s="21">
        <v>29</v>
      </c>
    </row>
    <row r="350" spans="1:31">
      <c r="A350" s="16">
        <v>342</v>
      </c>
      <c r="B350" s="17" t="s">
        <v>139</v>
      </c>
      <c r="C350" s="17">
        <v>5</v>
      </c>
      <c r="D350" s="17" t="s">
        <v>69</v>
      </c>
      <c r="E350" s="11"/>
      <c r="F350" s="17" t="s">
        <v>128</v>
      </c>
      <c r="G350" s="17" t="s">
        <v>129</v>
      </c>
      <c r="H350" s="18">
        <v>39809</v>
      </c>
      <c r="I350" s="19">
        <v>1</v>
      </c>
      <c r="J350" s="20">
        <v>11.53891048</v>
      </c>
      <c r="K350" s="20">
        <v>8.5976308199999991</v>
      </c>
      <c r="L350" s="21">
        <v>5</v>
      </c>
      <c r="M350" s="21">
        <v>17</v>
      </c>
      <c r="N350" s="20">
        <v>0.52698</v>
      </c>
      <c r="O350" s="21">
        <v>50</v>
      </c>
      <c r="P350" s="20">
        <v>1.676067</v>
      </c>
      <c r="Q350" s="20">
        <v>9.8628434800000004</v>
      </c>
      <c r="R350" s="20">
        <v>11.53891048</v>
      </c>
      <c r="S350" s="20">
        <v>11.53891048</v>
      </c>
      <c r="T350" s="20">
        <v>0</v>
      </c>
      <c r="U350" s="21">
        <v>17</v>
      </c>
      <c r="V350" s="20">
        <v>0.12075</v>
      </c>
      <c r="W350" s="20">
        <v>0.40622999999999998</v>
      </c>
      <c r="X350" s="20">
        <v>0.52698</v>
      </c>
      <c r="Y350" s="20">
        <v>0.52698</v>
      </c>
      <c r="Z350" s="21">
        <v>50</v>
      </c>
      <c r="AA350" s="21">
        <v>0</v>
      </c>
      <c r="AB350" s="21">
        <v>50</v>
      </c>
      <c r="AC350" s="21">
        <v>0</v>
      </c>
      <c r="AD350" s="21">
        <v>5</v>
      </c>
      <c r="AE350" s="21">
        <v>3</v>
      </c>
    </row>
    <row r="351" spans="1:31">
      <c r="A351" s="16">
        <v>343</v>
      </c>
      <c r="B351" s="17" t="s">
        <v>139</v>
      </c>
      <c r="C351" s="17">
        <v>5</v>
      </c>
      <c r="D351" s="17" t="s">
        <v>69</v>
      </c>
      <c r="E351" s="11"/>
      <c r="F351" s="17" t="s">
        <v>128</v>
      </c>
      <c r="G351" s="17" t="s">
        <v>130</v>
      </c>
      <c r="H351" s="18">
        <v>39847</v>
      </c>
      <c r="I351" s="19">
        <v>1</v>
      </c>
      <c r="J351" s="20">
        <v>522.55883954000001</v>
      </c>
      <c r="K351" s="20">
        <v>489.27184147000003</v>
      </c>
      <c r="L351" s="21">
        <v>59</v>
      </c>
      <c r="M351" s="21">
        <v>526</v>
      </c>
      <c r="N351" s="20">
        <v>19.881710000000002</v>
      </c>
      <c r="O351" s="21">
        <v>1428</v>
      </c>
      <c r="P351" s="20">
        <v>131.38858952000001</v>
      </c>
      <c r="Q351" s="20">
        <v>411.65916700000002</v>
      </c>
      <c r="R351" s="20">
        <v>543.04775652000001</v>
      </c>
      <c r="S351" s="20">
        <v>522.55883954000001</v>
      </c>
      <c r="T351" s="20">
        <v>20.488916979999999</v>
      </c>
      <c r="U351" s="21">
        <v>526</v>
      </c>
      <c r="V351" s="20">
        <v>4.99892</v>
      </c>
      <c r="W351" s="20">
        <v>15.663930000000001</v>
      </c>
      <c r="X351" s="20">
        <v>20.662849999999999</v>
      </c>
      <c r="Y351" s="20">
        <v>19.881710000000002</v>
      </c>
      <c r="Z351" s="21">
        <v>1428</v>
      </c>
      <c r="AA351" s="21">
        <v>0</v>
      </c>
      <c r="AB351" s="21">
        <v>1428</v>
      </c>
      <c r="AC351" s="21">
        <v>0</v>
      </c>
      <c r="AD351" s="21">
        <v>59</v>
      </c>
      <c r="AE351" s="21">
        <v>22</v>
      </c>
    </row>
    <row r="352" spans="1:31">
      <c r="A352" s="16">
        <v>344</v>
      </c>
      <c r="B352" s="17" t="s">
        <v>139</v>
      </c>
      <c r="C352" s="17">
        <v>5</v>
      </c>
      <c r="D352" s="17" t="s">
        <v>69</v>
      </c>
      <c r="E352" s="11"/>
      <c r="F352" s="17" t="s">
        <v>128</v>
      </c>
      <c r="G352" s="17" t="s">
        <v>129</v>
      </c>
      <c r="H352" s="18">
        <v>40042</v>
      </c>
      <c r="I352" s="19">
        <v>1</v>
      </c>
      <c r="J352" s="20">
        <v>81.045910000000006</v>
      </c>
      <c r="K352" s="20">
        <v>75.883194720000006</v>
      </c>
      <c r="L352" s="21">
        <v>27</v>
      </c>
      <c r="M352" s="21">
        <v>83</v>
      </c>
      <c r="N352" s="20">
        <v>3.2048000000000001</v>
      </c>
      <c r="O352" s="21">
        <v>206</v>
      </c>
      <c r="P352" s="20">
        <v>14.773732000000001</v>
      </c>
      <c r="Q352" s="20">
        <v>66.272177999999997</v>
      </c>
      <c r="R352" s="20">
        <v>81.045910000000006</v>
      </c>
      <c r="S352" s="20">
        <v>81.045910000000006</v>
      </c>
      <c r="T352" s="20">
        <v>0</v>
      </c>
      <c r="U352" s="21">
        <v>83</v>
      </c>
      <c r="V352" s="20">
        <v>0.58360000000000001</v>
      </c>
      <c r="W352" s="20">
        <v>2.6206</v>
      </c>
      <c r="X352" s="20">
        <v>3.2042000000000002</v>
      </c>
      <c r="Y352" s="20">
        <v>3.2042000000000002</v>
      </c>
      <c r="Z352" s="21">
        <v>206</v>
      </c>
      <c r="AA352" s="21">
        <v>0</v>
      </c>
      <c r="AB352" s="21">
        <v>206</v>
      </c>
      <c r="AC352" s="21">
        <v>0</v>
      </c>
      <c r="AD352" s="21">
        <v>27</v>
      </c>
      <c r="AE352" s="21">
        <v>27</v>
      </c>
    </row>
    <row r="353" spans="1:31">
      <c r="A353" s="16">
        <v>345</v>
      </c>
      <c r="B353" s="17" t="s">
        <v>139</v>
      </c>
      <c r="C353" s="17">
        <v>5</v>
      </c>
      <c r="D353" s="17" t="s">
        <v>69</v>
      </c>
      <c r="E353" s="11"/>
      <c r="F353" s="17" t="s">
        <v>128</v>
      </c>
      <c r="G353" s="17" t="s">
        <v>129</v>
      </c>
      <c r="H353" s="18">
        <v>40358</v>
      </c>
      <c r="I353" s="19">
        <v>1</v>
      </c>
      <c r="J353" s="20">
        <v>255.80837283</v>
      </c>
      <c r="K353" s="20">
        <v>239.51333794000001</v>
      </c>
      <c r="L353" s="21">
        <v>54</v>
      </c>
      <c r="M353" s="21">
        <v>256</v>
      </c>
      <c r="N353" s="20">
        <v>10.50428</v>
      </c>
      <c r="O353" s="21">
        <v>621</v>
      </c>
      <c r="P353" s="20">
        <v>77.351448000000005</v>
      </c>
      <c r="Q353" s="20">
        <v>178.45692482999999</v>
      </c>
      <c r="R353" s="20">
        <v>255.80837283</v>
      </c>
      <c r="S353" s="20">
        <v>255.80837283</v>
      </c>
      <c r="T353" s="20">
        <v>0</v>
      </c>
      <c r="U353" s="21">
        <v>256</v>
      </c>
      <c r="V353" s="20">
        <v>2.9683799999999998</v>
      </c>
      <c r="W353" s="20">
        <v>7.1068600000000002</v>
      </c>
      <c r="X353" s="20">
        <v>10.075240000000001</v>
      </c>
      <c r="Y353" s="20">
        <v>10.075240000000001</v>
      </c>
      <c r="Z353" s="21">
        <v>621</v>
      </c>
      <c r="AA353" s="21">
        <v>0</v>
      </c>
      <c r="AB353" s="21">
        <v>621</v>
      </c>
      <c r="AC353" s="21">
        <v>0</v>
      </c>
      <c r="AD353" s="21">
        <v>54</v>
      </c>
      <c r="AE353" s="21">
        <v>49</v>
      </c>
    </row>
    <row r="354" spans="1:31">
      <c r="A354" s="16">
        <v>346</v>
      </c>
      <c r="B354" s="17" t="s">
        <v>139</v>
      </c>
      <c r="C354" s="17">
        <v>5</v>
      </c>
      <c r="D354" s="17" t="s">
        <v>69</v>
      </c>
      <c r="E354" s="11"/>
      <c r="F354" s="17" t="s">
        <v>128</v>
      </c>
      <c r="G354" s="17" t="s">
        <v>131</v>
      </c>
      <c r="H354" s="18">
        <v>40540</v>
      </c>
      <c r="I354" s="19">
        <v>1</v>
      </c>
      <c r="J354" s="20">
        <v>74.315285000000003</v>
      </c>
      <c r="K354" s="20">
        <v>69.581394399999994</v>
      </c>
      <c r="L354" s="21">
        <v>12</v>
      </c>
      <c r="M354" s="21">
        <v>76</v>
      </c>
      <c r="N354" s="20">
        <v>2.7791100000000002</v>
      </c>
      <c r="O354" s="21">
        <v>163</v>
      </c>
      <c r="P354" s="20">
        <v>7.8547247200000001</v>
      </c>
      <c r="Q354" s="20">
        <v>66.460560279999996</v>
      </c>
      <c r="R354" s="20">
        <v>74.315285000000003</v>
      </c>
      <c r="S354" s="20">
        <v>74.315285000000003</v>
      </c>
      <c r="T354" s="20">
        <v>0</v>
      </c>
      <c r="U354" s="21">
        <v>76</v>
      </c>
      <c r="V354" s="20">
        <v>0.29659000000000002</v>
      </c>
      <c r="W354" s="20">
        <v>2.4825200000000001</v>
      </c>
      <c r="X354" s="20">
        <v>2.7791100000000002</v>
      </c>
      <c r="Y354" s="20">
        <v>2.7791100000000002</v>
      </c>
      <c r="Z354" s="21">
        <v>163</v>
      </c>
      <c r="AA354" s="21">
        <v>0</v>
      </c>
      <c r="AB354" s="21">
        <v>163</v>
      </c>
      <c r="AC354" s="21">
        <v>0</v>
      </c>
      <c r="AD354" s="21">
        <v>11</v>
      </c>
      <c r="AE354" s="21">
        <v>10</v>
      </c>
    </row>
    <row r="355" spans="1:31">
      <c r="A355" s="16">
        <v>347</v>
      </c>
      <c r="B355" s="17" t="s">
        <v>139</v>
      </c>
      <c r="C355" s="17">
        <v>5</v>
      </c>
      <c r="D355" s="17" t="s">
        <v>69</v>
      </c>
      <c r="E355" s="11"/>
      <c r="F355" s="17" t="s">
        <v>128</v>
      </c>
      <c r="G355" s="17" t="s">
        <v>129</v>
      </c>
      <c r="H355" s="18">
        <v>40764</v>
      </c>
      <c r="I355" s="19">
        <v>1</v>
      </c>
      <c r="J355" s="20">
        <v>360.80955345000001</v>
      </c>
      <c r="K355" s="20">
        <v>261.99386105999997</v>
      </c>
      <c r="L355" s="21">
        <v>52</v>
      </c>
      <c r="M355" s="21">
        <v>326</v>
      </c>
      <c r="N355" s="20">
        <v>12.981999999999999</v>
      </c>
      <c r="O355" s="21">
        <v>759</v>
      </c>
      <c r="P355" s="20">
        <v>158.78404664999999</v>
      </c>
      <c r="Q355" s="20">
        <v>202.02550679999999</v>
      </c>
      <c r="R355" s="20">
        <v>360.80955345000001</v>
      </c>
      <c r="S355" s="20">
        <v>341.36019855000001</v>
      </c>
      <c r="T355" s="20">
        <v>19.449354899999999</v>
      </c>
      <c r="U355" s="21">
        <v>326</v>
      </c>
      <c r="V355" s="20">
        <v>5.6158000000000001</v>
      </c>
      <c r="W355" s="20">
        <v>7.2515000000000001</v>
      </c>
      <c r="X355" s="20">
        <v>12.8673</v>
      </c>
      <c r="Y355" s="20">
        <v>12.8673</v>
      </c>
      <c r="Z355" s="21">
        <v>759</v>
      </c>
      <c r="AA355" s="21">
        <v>0</v>
      </c>
      <c r="AB355" s="21">
        <v>759</v>
      </c>
      <c r="AC355" s="21">
        <v>0</v>
      </c>
      <c r="AD355" s="21">
        <v>46</v>
      </c>
      <c r="AE355" s="21">
        <v>40</v>
      </c>
    </row>
    <row r="356" spans="1:31">
      <c r="A356" s="16">
        <v>348</v>
      </c>
      <c r="B356" s="17" t="s">
        <v>139</v>
      </c>
      <c r="C356" s="17">
        <v>5</v>
      </c>
      <c r="D356" s="17" t="s">
        <v>69</v>
      </c>
      <c r="E356" s="11"/>
      <c r="F356" s="17" t="s">
        <v>128</v>
      </c>
      <c r="G356" s="17" t="s">
        <v>129</v>
      </c>
      <c r="H356" s="18">
        <v>40995</v>
      </c>
      <c r="I356" s="19">
        <v>1</v>
      </c>
      <c r="J356" s="20">
        <v>167.04965378</v>
      </c>
      <c r="K356" s="20">
        <v>128.20994596</v>
      </c>
      <c r="L356" s="21">
        <v>33</v>
      </c>
      <c r="M356" s="21">
        <v>178</v>
      </c>
      <c r="N356" s="20">
        <v>6.3418400000000004</v>
      </c>
      <c r="O356" s="21">
        <v>468</v>
      </c>
      <c r="P356" s="20">
        <v>35.475420499999998</v>
      </c>
      <c r="Q356" s="20">
        <v>107.17590342</v>
      </c>
      <c r="R356" s="20">
        <v>142.65132392000001</v>
      </c>
      <c r="S356" s="20">
        <v>142.65132392000001</v>
      </c>
      <c r="T356" s="20">
        <v>0</v>
      </c>
      <c r="U356" s="21">
        <v>176</v>
      </c>
      <c r="V356" s="20">
        <v>1.4696</v>
      </c>
      <c r="W356" s="20">
        <v>4.7644000000000002</v>
      </c>
      <c r="X356" s="20">
        <v>6.234</v>
      </c>
      <c r="Y356" s="20">
        <v>6.234</v>
      </c>
      <c r="Z356" s="21">
        <v>375</v>
      </c>
      <c r="AA356" s="21">
        <v>90</v>
      </c>
      <c r="AB356" s="21">
        <v>465</v>
      </c>
      <c r="AC356" s="21">
        <v>0</v>
      </c>
      <c r="AD356" s="21">
        <v>20</v>
      </c>
      <c r="AE356" s="21">
        <v>7</v>
      </c>
    </row>
    <row r="357" spans="1:31">
      <c r="A357" s="16">
        <v>349</v>
      </c>
      <c r="B357" s="17" t="s">
        <v>139</v>
      </c>
      <c r="C357" s="17">
        <v>5</v>
      </c>
      <c r="D357" s="17" t="s">
        <v>69</v>
      </c>
      <c r="E357" s="11"/>
      <c r="F357" s="17" t="s">
        <v>128</v>
      </c>
      <c r="G357" s="17" t="s">
        <v>131</v>
      </c>
      <c r="H357" s="18">
        <v>41073</v>
      </c>
      <c r="I357" s="19">
        <v>1</v>
      </c>
      <c r="J357" s="20">
        <v>75.58014</v>
      </c>
      <c r="K357" s="20">
        <v>58.007739000000001</v>
      </c>
      <c r="L357" s="21">
        <v>21</v>
      </c>
      <c r="M357" s="21">
        <v>74</v>
      </c>
      <c r="N357" s="20">
        <v>2.8266</v>
      </c>
      <c r="O357" s="21">
        <v>195</v>
      </c>
      <c r="P357" s="20">
        <v>18.272400000000001</v>
      </c>
      <c r="Q357" s="20">
        <v>57.307740000000003</v>
      </c>
      <c r="R357" s="20">
        <v>75.58014</v>
      </c>
      <c r="S357" s="20">
        <v>75.58014</v>
      </c>
      <c r="T357" s="20">
        <v>0</v>
      </c>
      <c r="U357" s="21">
        <v>74</v>
      </c>
      <c r="V357" s="20">
        <v>0.70250999999999997</v>
      </c>
      <c r="W357" s="20">
        <v>2.2456</v>
      </c>
      <c r="X357" s="20">
        <v>2.9481099999999998</v>
      </c>
      <c r="Y357" s="20">
        <v>2.9481099999999998</v>
      </c>
      <c r="Z357" s="21">
        <v>195</v>
      </c>
      <c r="AA357" s="21">
        <v>0</v>
      </c>
      <c r="AB357" s="21">
        <v>195</v>
      </c>
      <c r="AC357" s="21">
        <v>0</v>
      </c>
      <c r="AD357" s="21">
        <v>21</v>
      </c>
      <c r="AE357" s="21">
        <v>6</v>
      </c>
    </row>
    <row r="358" spans="1:31">
      <c r="A358" s="16">
        <v>350</v>
      </c>
      <c r="B358" s="17" t="s">
        <v>139</v>
      </c>
      <c r="C358" s="17">
        <v>5</v>
      </c>
      <c r="D358" s="17" t="s">
        <v>69</v>
      </c>
      <c r="E358" s="11"/>
      <c r="F358" s="17" t="s">
        <v>128</v>
      </c>
      <c r="G358" s="17" t="s">
        <v>129</v>
      </c>
      <c r="H358" s="18">
        <v>41073</v>
      </c>
      <c r="I358" s="19">
        <v>1</v>
      </c>
      <c r="J358" s="20">
        <v>33.876739999999998</v>
      </c>
      <c r="K358" s="20">
        <v>26</v>
      </c>
      <c r="L358" s="21">
        <v>8</v>
      </c>
      <c r="M358" s="21">
        <v>25</v>
      </c>
      <c r="N358" s="20">
        <v>1.2163999999999999</v>
      </c>
      <c r="O358" s="21">
        <v>83</v>
      </c>
      <c r="P358" s="20">
        <v>0</v>
      </c>
      <c r="Q358" s="20">
        <v>27.25038</v>
      </c>
      <c r="R358" s="20">
        <v>27.25038</v>
      </c>
      <c r="S358" s="20">
        <v>27.25038</v>
      </c>
      <c r="T358" s="20">
        <v>0</v>
      </c>
      <c r="U358" s="21">
        <v>25</v>
      </c>
      <c r="V358" s="20">
        <v>0</v>
      </c>
      <c r="W358" s="20">
        <v>1.2163999999999999</v>
      </c>
      <c r="X358" s="20">
        <v>1.2163999999999999</v>
      </c>
      <c r="Y358" s="20">
        <v>1.2163999999999999</v>
      </c>
      <c r="Z358" s="21">
        <v>27</v>
      </c>
      <c r="AA358" s="21">
        <v>56</v>
      </c>
      <c r="AB358" s="21">
        <v>83</v>
      </c>
      <c r="AC358" s="21">
        <v>0</v>
      </c>
      <c r="AD358" s="21">
        <v>1</v>
      </c>
      <c r="AE358" s="21">
        <v>0</v>
      </c>
    </row>
    <row r="359" spans="1:31">
      <c r="A359" s="16">
        <v>351</v>
      </c>
      <c r="B359" s="17" t="s">
        <v>139</v>
      </c>
      <c r="C359" s="17">
        <v>5</v>
      </c>
      <c r="D359" s="17" t="s">
        <v>69</v>
      </c>
      <c r="E359" s="11"/>
      <c r="F359" s="17" t="s">
        <v>128</v>
      </c>
      <c r="G359" s="17" t="s">
        <v>129</v>
      </c>
      <c r="H359" s="18">
        <v>41477</v>
      </c>
      <c r="I359" s="19">
        <v>1</v>
      </c>
      <c r="J359" s="20">
        <v>535.75816350000002</v>
      </c>
      <c r="K359" s="20">
        <v>341.56211076</v>
      </c>
      <c r="L359" s="21">
        <v>140</v>
      </c>
      <c r="M359" s="21">
        <v>567</v>
      </c>
      <c r="N359" s="20">
        <v>20.84544</v>
      </c>
      <c r="O359" s="21">
        <v>1352</v>
      </c>
      <c r="P359" s="20">
        <v>28.24913857</v>
      </c>
      <c r="Q359" s="20">
        <v>70.446413939999999</v>
      </c>
      <c r="R359" s="20">
        <v>98.695552509999999</v>
      </c>
      <c r="S359" s="20">
        <v>98.124832510000005</v>
      </c>
      <c r="T359" s="20">
        <v>0.57072000000000001</v>
      </c>
      <c r="U359" s="21">
        <v>259</v>
      </c>
      <c r="V359" s="20">
        <v>2.0363000000000002</v>
      </c>
      <c r="W359" s="20">
        <v>7.8130499999999996</v>
      </c>
      <c r="X359" s="20">
        <v>9.8493499999999994</v>
      </c>
      <c r="Y359" s="20">
        <v>9.8384499999999999</v>
      </c>
      <c r="Z359" s="21">
        <v>265</v>
      </c>
      <c r="AA359" s="21">
        <v>477</v>
      </c>
      <c r="AB359" s="21">
        <v>742</v>
      </c>
      <c r="AC359" s="21">
        <v>0</v>
      </c>
      <c r="AD359" s="21">
        <v>30</v>
      </c>
      <c r="AE359" s="21">
        <v>4</v>
      </c>
    </row>
    <row r="360" spans="1:31">
      <c r="A360" s="16">
        <v>352</v>
      </c>
      <c r="B360" s="17" t="s">
        <v>139</v>
      </c>
      <c r="C360" s="17">
        <v>5</v>
      </c>
      <c r="D360" s="17" t="s">
        <v>25</v>
      </c>
      <c r="E360" s="11"/>
      <c r="F360" s="17" t="s">
        <v>128</v>
      </c>
      <c r="G360" s="17" t="s">
        <v>129</v>
      </c>
      <c r="H360" s="18">
        <v>39772</v>
      </c>
      <c r="I360" s="19">
        <v>1</v>
      </c>
      <c r="J360" s="20">
        <v>820.50601670000003</v>
      </c>
      <c r="K360" s="20">
        <v>419.21640745000002</v>
      </c>
      <c r="L360" s="21">
        <v>79</v>
      </c>
      <c r="M360" s="21">
        <v>475</v>
      </c>
      <c r="N360" s="20">
        <v>15.97363</v>
      </c>
      <c r="O360" s="21">
        <v>1073</v>
      </c>
      <c r="P360" s="20">
        <v>214.67436362999999</v>
      </c>
      <c r="Q360" s="20">
        <v>610.62227080000002</v>
      </c>
      <c r="R360" s="20">
        <v>825.29663443000004</v>
      </c>
      <c r="S360" s="20">
        <v>622.26132804999997</v>
      </c>
      <c r="T360" s="20">
        <v>203.03530638000001</v>
      </c>
      <c r="U360" s="21">
        <v>476</v>
      </c>
      <c r="V360" s="20">
        <v>5.3098599999999996</v>
      </c>
      <c r="W360" s="20">
        <v>15.745150000000001</v>
      </c>
      <c r="X360" s="20">
        <v>21.055009999999999</v>
      </c>
      <c r="Y360" s="20">
        <v>15.754530000000001</v>
      </c>
      <c r="Z360" s="21">
        <v>1073</v>
      </c>
      <c r="AA360" s="21">
        <v>0</v>
      </c>
      <c r="AB360" s="21">
        <v>1073</v>
      </c>
      <c r="AC360" s="21">
        <v>0</v>
      </c>
      <c r="AD360" s="21">
        <v>79</v>
      </c>
      <c r="AE360" s="21">
        <v>0</v>
      </c>
    </row>
    <row r="361" spans="1:31">
      <c r="A361" s="16">
        <v>353</v>
      </c>
      <c r="B361" s="17" t="s">
        <v>139</v>
      </c>
      <c r="C361" s="17">
        <v>5</v>
      </c>
      <c r="D361" s="17" t="s">
        <v>25</v>
      </c>
      <c r="E361" s="11"/>
      <c r="F361" s="17" t="s">
        <v>128</v>
      </c>
      <c r="G361" s="17" t="s">
        <v>130</v>
      </c>
      <c r="H361" s="18">
        <v>39806</v>
      </c>
      <c r="I361" s="19">
        <v>1</v>
      </c>
      <c r="J361" s="20">
        <v>1114.51627515</v>
      </c>
      <c r="K361" s="20">
        <v>556.45191574</v>
      </c>
      <c r="L361" s="21">
        <v>83</v>
      </c>
      <c r="M361" s="21">
        <v>602</v>
      </c>
      <c r="N361" s="20">
        <v>23.715630000000001</v>
      </c>
      <c r="O361" s="21">
        <v>1636</v>
      </c>
      <c r="P361" s="20">
        <v>406.99267194999999</v>
      </c>
      <c r="Q361" s="20">
        <v>707.52360320000003</v>
      </c>
      <c r="R361" s="20">
        <v>1114.51627515</v>
      </c>
      <c r="S361" s="20">
        <v>825.96763183999997</v>
      </c>
      <c r="T361" s="20">
        <v>288.54864330999999</v>
      </c>
      <c r="U361" s="21">
        <v>602</v>
      </c>
      <c r="V361" s="20">
        <v>11.434100000000001</v>
      </c>
      <c r="W361" s="20">
        <v>20.4925</v>
      </c>
      <c r="X361" s="20">
        <v>31.926600000000001</v>
      </c>
      <c r="Y361" s="20">
        <v>23.580690000000001</v>
      </c>
      <c r="Z361" s="21">
        <v>1628</v>
      </c>
      <c r="AA361" s="21">
        <v>8</v>
      </c>
      <c r="AB361" s="21">
        <v>1636</v>
      </c>
      <c r="AC361" s="21">
        <v>0</v>
      </c>
      <c r="AD361" s="21">
        <v>81</v>
      </c>
      <c r="AE361" s="21">
        <v>0</v>
      </c>
    </row>
    <row r="362" spans="1:31">
      <c r="A362" s="16">
        <v>354</v>
      </c>
      <c r="B362" s="17" t="s">
        <v>139</v>
      </c>
      <c r="C362" s="17">
        <v>5</v>
      </c>
      <c r="D362" s="17" t="s">
        <v>25</v>
      </c>
      <c r="E362" s="11"/>
      <c r="F362" s="17" t="s">
        <v>128</v>
      </c>
      <c r="G362" s="17" t="s">
        <v>130</v>
      </c>
      <c r="H362" s="18">
        <v>39909</v>
      </c>
      <c r="I362" s="19">
        <v>1</v>
      </c>
      <c r="J362" s="20">
        <v>786.07297283000003</v>
      </c>
      <c r="K362" s="20">
        <v>603.74655487999996</v>
      </c>
      <c r="L362" s="21">
        <v>125</v>
      </c>
      <c r="M362" s="21">
        <v>540</v>
      </c>
      <c r="N362" s="20">
        <v>20.831589999999998</v>
      </c>
      <c r="O362" s="21">
        <v>1302</v>
      </c>
      <c r="P362" s="20">
        <v>316.42468818999998</v>
      </c>
      <c r="Q362" s="20">
        <v>470.48248919999997</v>
      </c>
      <c r="R362" s="20">
        <v>786.90717739000002</v>
      </c>
      <c r="S362" s="20">
        <v>657.39032383000006</v>
      </c>
      <c r="T362" s="20">
        <v>129.51685355999999</v>
      </c>
      <c r="U362" s="21">
        <v>540</v>
      </c>
      <c r="V362" s="20">
        <v>9.6186000000000007</v>
      </c>
      <c r="W362" s="20">
        <v>14.392200000000001</v>
      </c>
      <c r="X362" s="20">
        <v>24.0108</v>
      </c>
      <c r="Y362" s="20">
        <v>20.344899999999999</v>
      </c>
      <c r="Z362" s="21">
        <v>1302</v>
      </c>
      <c r="AA362" s="21">
        <v>0</v>
      </c>
      <c r="AB362" s="21">
        <v>1302</v>
      </c>
      <c r="AC362" s="21">
        <v>0</v>
      </c>
      <c r="AD362" s="21">
        <v>125</v>
      </c>
      <c r="AE362" s="21">
        <v>0</v>
      </c>
    </row>
    <row r="363" spans="1:31">
      <c r="A363" s="16">
        <v>355</v>
      </c>
      <c r="B363" s="17" t="s">
        <v>139</v>
      </c>
      <c r="C363" s="17">
        <v>5</v>
      </c>
      <c r="D363" s="17" t="s">
        <v>25</v>
      </c>
      <c r="E363" s="11"/>
      <c r="F363" s="17" t="s">
        <v>128</v>
      </c>
      <c r="G363" s="17" t="s">
        <v>129</v>
      </c>
      <c r="H363" s="18">
        <v>40340</v>
      </c>
      <c r="I363" s="19">
        <v>1</v>
      </c>
      <c r="J363" s="20">
        <v>192.53203600000001</v>
      </c>
      <c r="K363" s="20">
        <v>139.94789752</v>
      </c>
      <c r="L363" s="21">
        <v>34</v>
      </c>
      <c r="M363" s="21">
        <v>152</v>
      </c>
      <c r="N363" s="20">
        <v>5.0846</v>
      </c>
      <c r="O363" s="21">
        <v>331</v>
      </c>
      <c r="P363" s="20">
        <v>80.173272620000006</v>
      </c>
      <c r="Q363" s="20">
        <v>112.35876338</v>
      </c>
      <c r="R363" s="20">
        <v>192.53203600000001</v>
      </c>
      <c r="S363" s="20">
        <v>152.38229999999999</v>
      </c>
      <c r="T363" s="20">
        <v>40.149735999999997</v>
      </c>
      <c r="U363" s="21">
        <v>152</v>
      </c>
      <c r="V363" s="20">
        <v>2.4737</v>
      </c>
      <c r="W363" s="20">
        <v>3.6817199999999999</v>
      </c>
      <c r="X363" s="20">
        <v>6.1554200000000003</v>
      </c>
      <c r="Y363" s="20">
        <v>5.0816400000000002</v>
      </c>
      <c r="Z363" s="21">
        <v>331</v>
      </c>
      <c r="AA363" s="21">
        <v>0</v>
      </c>
      <c r="AB363" s="21">
        <v>331</v>
      </c>
      <c r="AC363" s="21">
        <v>0</v>
      </c>
      <c r="AD363" s="21">
        <v>34</v>
      </c>
      <c r="AE363" s="21">
        <v>5</v>
      </c>
    </row>
    <row r="364" spans="1:31">
      <c r="A364" s="16">
        <v>356</v>
      </c>
      <c r="B364" s="17" t="s">
        <v>139</v>
      </c>
      <c r="C364" s="17">
        <v>5</v>
      </c>
      <c r="D364" s="17" t="s">
        <v>25</v>
      </c>
      <c r="E364" s="11"/>
      <c r="F364" s="17" t="s">
        <v>128</v>
      </c>
      <c r="G364" s="17" t="s">
        <v>131</v>
      </c>
      <c r="H364" s="18">
        <v>40346</v>
      </c>
      <c r="I364" s="19">
        <v>1</v>
      </c>
      <c r="J364" s="20">
        <v>1157.7009</v>
      </c>
      <c r="K364" s="20">
        <v>941.23837655</v>
      </c>
      <c r="L364" s="21">
        <v>198</v>
      </c>
      <c r="M364" s="21">
        <v>982</v>
      </c>
      <c r="N364" s="20">
        <v>34.242890000000003</v>
      </c>
      <c r="O364" s="21">
        <v>2081</v>
      </c>
      <c r="P364" s="20">
        <v>501.6465</v>
      </c>
      <c r="Q364" s="20">
        <v>656.05439999999999</v>
      </c>
      <c r="R364" s="20">
        <v>1157.7009</v>
      </c>
      <c r="S364" s="20">
        <v>1024.86761417</v>
      </c>
      <c r="T364" s="20">
        <v>132.83328582999999</v>
      </c>
      <c r="U364" s="21">
        <v>982</v>
      </c>
      <c r="V364" s="20">
        <v>16.82565</v>
      </c>
      <c r="W364" s="20">
        <v>21.91601</v>
      </c>
      <c r="X364" s="20">
        <v>38.741660000000003</v>
      </c>
      <c r="Y364" s="20">
        <v>34.169870000000003</v>
      </c>
      <c r="Z364" s="21">
        <v>2081</v>
      </c>
      <c r="AA364" s="21">
        <v>0</v>
      </c>
      <c r="AB364" s="21">
        <v>2081</v>
      </c>
      <c r="AC364" s="21">
        <v>0</v>
      </c>
      <c r="AD364" s="21">
        <v>198</v>
      </c>
      <c r="AE364" s="21">
        <v>47</v>
      </c>
    </row>
    <row r="365" spans="1:31">
      <c r="A365" s="16">
        <v>357</v>
      </c>
      <c r="B365" s="17" t="s">
        <v>139</v>
      </c>
      <c r="C365" s="17">
        <v>5</v>
      </c>
      <c r="D365" s="17" t="s">
        <v>25</v>
      </c>
      <c r="E365" s="11"/>
      <c r="F365" s="17" t="s">
        <v>128</v>
      </c>
      <c r="G365" s="17" t="s">
        <v>129</v>
      </c>
      <c r="H365" s="18">
        <v>40399</v>
      </c>
      <c r="I365" s="19">
        <v>1</v>
      </c>
      <c r="J365" s="20">
        <v>37.463999999999999</v>
      </c>
      <c r="K365" s="20">
        <v>23.592579000000001</v>
      </c>
      <c r="L365" s="21">
        <v>8</v>
      </c>
      <c r="M365" s="21">
        <v>22</v>
      </c>
      <c r="N365" s="20">
        <v>0.85629999999999995</v>
      </c>
      <c r="O365" s="21">
        <v>56</v>
      </c>
      <c r="P365" s="20">
        <v>16.849163000000001</v>
      </c>
      <c r="Q365" s="20">
        <v>20.614837000000001</v>
      </c>
      <c r="R365" s="20">
        <v>37.463999999999999</v>
      </c>
      <c r="S365" s="20">
        <v>25.689</v>
      </c>
      <c r="T365" s="20">
        <v>11.775</v>
      </c>
      <c r="U365" s="21">
        <v>22</v>
      </c>
      <c r="V365" s="20">
        <v>0.55979999999999996</v>
      </c>
      <c r="W365" s="20">
        <v>0.68489999999999995</v>
      </c>
      <c r="X365" s="20">
        <v>1.2446999999999999</v>
      </c>
      <c r="Y365" s="20">
        <v>0.85629999999999995</v>
      </c>
      <c r="Z365" s="21">
        <v>56</v>
      </c>
      <c r="AA365" s="21">
        <v>0</v>
      </c>
      <c r="AB365" s="21">
        <v>56</v>
      </c>
      <c r="AC365" s="21">
        <v>0</v>
      </c>
      <c r="AD365" s="21">
        <v>8</v>
      </c>
      <c r="AE365" s="21">
        <v>1</v>
      </c>
    </row>
    <row r="366" spans="1:31">
      <c r="A366" s="16">
        <v>358</v>
      </c>
      <c r="B366" s="17" t="s">
        <v>139</v>
      </c>
      <c r="C366" s="17">
        <v>5</v>
      </c>
      <c r="D366" s="17" t="s">
        <v>25</v>
      </c>
      <c r="E366" s="11"/>
      <c r="F366" s="17" t="s">
        <v>128</v>
      </c>
      <c r="G366" s="17" t="s">
        <v>131</v>
      </c>
      <c r="H366" s="18">
        <v>40520</v>
      </c>
      <c r="I366" s="19">
        <v>1</v>
      </c>
      <c r="J366" s="20">
        <v>230.13138000000001</v>
      </c>
      <c r="K366" s="20">
        <v>190.33725002</v>
      </c>
      <c r="L366" s="21">
        <v>49</v>
      </c>
      <c r="M366" s="21">
        <v>200</v>
      </c>
      <c r="N366" s="20">
        <v>6.95871</v>
      </c>
      <c r="O366" s="21">
        <v>435</v>
      </c>
      <c r="P366" s="20">
        <v>107.68062174000001</v>
      </c>
      <c r="Q366" s="20">
        <v>122.45075826</v>
      </c>
      <c r="R366" s="20">
        <v>230.13138000000001</v>
      </c>
      <c r="S366" s="20">
        <v>207.24876022999999</v>
      </c>
      <c r="T366" s="20">
        <v>22.882619770000002</v>
      </c>
      <c r="U366" s="21">
        <v>200</v>
      </c>
      <c r="V366" s="20">
        <v>3.6267999999999998</v>
      </c>
      <c r="W366" s="20">
        <v>4.1795</v>
      </c>
      <c r="X366" s="20">
        <v>7.8063000000000002</v>
      </c>
      <c r="Y366" s="20">
        <v>6.92889</v>
      </c>
      <c r="Z366" s="21">
        <v>435</v>
      </c>
      <c r="AA366" s="21">
        <v>0</v>
      </c>
      <c r="AB366" s="21">
        <v>435</v>
      </c>
      <c r="AC366" s="21">
        <v>0</v>
      </c>
      <c r="AD366" s="21">
        <v>49</v>
      </c>
      <c r="AE366" s="21">
        <v>5</v>
      </c>
    </row>
    <row r="367" spans="1:31">
      <c r="A367" s="16">
        <v>359</v>
      </c>
      <c r="B367" s="17" t="s">
        <v>139</v>
      </c>
      <c r="C367" s="17">
        <v>5</v>
      </c>
      <c r="D367" s="17" t="s">
        <v>25</v>
      </c>
      <c r="E367" s="11"/>
      <c r="F367" s="17" t="s">
        <v>128</v>
      </c>
      <c r="G367" s="17" t="s">
        <v>129</v>
      </c>
      <c r="H367" s="18">
        <v>40710</v>
      </c>
      <c r="I367" s="19">
        <v>1</v>
      </c>
      <c r="J367" s="20">
        <v>174.84427428999999</v>
      </c>
      <c r="K367" s="20">
        <v>63.446409000000003</v>
      </c>
      <c r="L367" s="21">
        <v>12</v>
      </c>
      <c r="M367" s="21">
        <v>108</v>
      </c>
      <c r="N367" s="20">
        <v>3.1488700000000001</v>
      </c>
      <c r="O367" s="21">
        <v>226</v>
      </c>
      <c r="P367" s="20">
        <v>83.040183870000007</v>
      </c>
      <c r="Q367" s="20">
        <v>91.804090410000001</v>
      </c>
      <c r="R367" s="20">
        <v>174.84427428000001</v>
      </c>
      <c r="S367" s="20">
        <v>93.716999999999999</v>
      </c>
      <c r="T367" s="20">
        <v>81.127274279999995</v>
      </c>
      <c r="U367" s="21">
        <v>108</v>
      </c>
      <c r="V367" s="20">
        <v>2.2968000000000002</v>
      </c>
      <c r="W367" s="20">
        <v>2.5392000000000001</v>
      </c>
      <c r="X367" s="20">
        <v>4.8360000000000003</v>
      </c>
      <c r="Y367" s="20">
        <v>3.1238999999999999</v>
      </c>
      <c r="Z367" s="21">
        <v>226</v>
      </c>
      <c r="AA367" s="21">
        <v>0</v>
      </c>
      <c r="AB367" s="21">
        <v>226</v>
      </c>
      <c r="AC367" s="21">
        <v>0</v>
      </c>
      <c r="AD367" s="21">
        <v>12</v>
      </c>
      <c r="AE367" s="21">
        <v>0</v>
      </c>
    </row>
    <row r="368" spans="1:31">
      <c r="A368" s="16">
        <v>360</v>
      </c>
      <c r="B368" s="17" t="s">
        <v>139</v>
      </c>
      <c r="C368" s="17">
        <v>5</v>
      </c>
      <c r="D368" s="17" t="s">
        <v>25</v>
      </c>
      <c r="E368" s="11"/>
      <c r="F368" s="17" t="s">
        <v>128</v>
      </c>
      <c r="G368" s="17" t="s">
        <v>131</v>
      </c>
      <c r="H368" s="18">
        <v>40794</v>
      </c>
      <c r="I368" s="19">
        <v>1</v>
      </c>
      <c r="J368" s="20">
        <v>953.26971000000003</v>
      </c>
      <c r="K368" s="20">
        <v>557.71836939000002</v>
      </c>
      <c r="L368" s="21">
        <v>144</v>
      </c>
      <c r="M368" s="21">
        <v>787</v>
      </c>
      <c r="N368" s="20">
        <v>27.60097</v>
      </c>
      <c r="O368" s="21">
        <v>1617</v>
      </c>
      <c r="P368" s="20">
        <v>552.86097436</v>
      </c>
      <c r="Q368" s="20">
        <v>400.40873563999997</v>
      </c>
      <c r="R368" s="20">
        <v>953.26971000000003</v>
      </c>
      <c r="S368" s="20">
        <v>823.81506796999997</v>
      </c>
      <c r="T368" s="20">
        <v>129.45464203</v>
      </c>
      <c r="U368" s="21">
        <v>787</v>
      </c>
      <c r="V368" s="20">
        <v>18.621500000000001</v>
      </c>
      <c r="W368" s="20">
        <v>13.55775</v>
      </c>
      <c r="X368" s="20">
        <v>32.179250000000003</v>
      </c>
      <c r="Y368" s="20">
        <v>27.52402</v>
      </c>
      <c r="Z368" s="21">
        <v>1616</v>
      </c>
      <c r="AA368" s="21">
        <v>0</v>
      </c>
      <c r="AB368" s="21">
        <v>1616</v>
      </c>
      <c r="AC368" s="21">
        <v>0</v>
      </c>
      <c r="AD368" s="21">
        <v>145</v>
      </c>
      <c r="AE368" s="21">
        <v>16</v>
      </c>
    </row>
    <row r="369" spans="1:31">
      <c r="A369" s="16">
        <v>361</v>
      </c>
      <c r="B369" s="17" t="s">
        <v>139</v>
      </c>
      <c r="C369" s="17">
        <v>5</v>
      </c>
      <c r="D369" s="17" t="s">
        <v>25</v>
      </c>
      <c r="E369" s="11"/>
      <c r="F369" s="17" t="s">
        <v>128</v>
      </c>
      <c r="G369" s="17" t="s">
        <v>131</v>
      </c>
      <c r="H369" s="18">
        <v>40906</v>
      </c>
      <c r="I369" s="19">
        <v>1</v>
      </c>
      <c r="J369" s="20">
        <v>43.491481819999997</v>
      </c>
      <c r="K369" s="20">
        <v>23.343731999999999</v>
      </c>
      <c r="L369" s="21">
        <v>5</v>
      </c>
      <c r="M369" s="21">
        <v>28</v>
      </c>
      <c r="N369" s="20">
        <v>1.1572</v>
      </c>
      <c r="O369" s="21">
        <v>65</v>
      </c>
      <c r="P369" s="20">
        <v>25.510119840000002</v>
      </c>
      <c r="Q369" s="20">
        <v>17.981361979999999</v>
      </c>
      <c r="R369" s="20">
        <v>43.491481819999997</v>
      </c>
      <c r="S369" s="20">
        <v>34.575562220000002</v>
      </c>
      <c r="T369" s="20">
        <v>8.9159196000000005</v>
      </c>
      <c r="U369" s="21">
        <v>28</v>
      </c>
      <c r="V369" s="20">
        <v>0.85540000000000005</v>
      </c>
      <c r="W369" s="20">
        <v>0.60019999999999996</v>
      </c>
      <c r="X369" s="20">
        <v>1.4556</v>
      </c>
      <c r="Y369" s="20">
        <v>1.1572</v>
      </c>
      <c r="Z369" s="21">
        <v>65</v>
      </c>
      <c r="AA369" s="21">
        <v>0</v>
      </c>
      <c r="AB369" s="21">
        <v>65</v>
      </c>
      <c r="AC369" s="21">
        <v>0</v>
      </c>
      <c r="AD369" s="21">
        <v>5</v>
      </c>
      <c r="AE369" s="21">
        <v>0</v>
      </c>
    </row>
    <row r="370" spans="1:31">
      <c r="A370" s="16">
        <v>362</v>
      </c>
      <c r="B370" s="17" t="s">
        <v>139</v>
      </c>
      <c r="C370" s="17">
        <v>5</v>
      </c>
      <c r="D370" s="17" t="s">
        <v>25</v>
      </c>
      <c r="E370" s="11"/>
      <c r="F370" s="17" t="s">
        <v>128</v>
      </c>
      <c r="G370" s="17" t="s">
        <v>131</v>
      </c>
      <c r="H370" s="18">
        <v>40906</v>
      </c>
      <c r="I370" s="19">
        <v>1</v>
      </c>
      <c r="J370" s="20">
        <v>25.061544999999999</v>
      </c>
      <c r="K370" s="20">
        <v>14.14073595</v>
      </c>
      <c r="L370" s="21">
        <v>7</v>
      </c>
      <c r="M370" s="21">
        <v>23</v>
      </c>
      <c r="N370" s="20">
        <v>0.72780999999999996</v>
      </c>
      <c r="O370" s="21">
        <v>58</v>
      </c>
      <c r="P370" s="20">
        <v>11.178000000000001</v>
      </c>
      <c r="Q370" s="20">
        <v>13.883545</v>
      </c>
      <c r="R370" s="20">
        <v>25.061544999999999</v>
      </c>
      <c r="S370" s="20">
        <v>20.887350000000001</v>
      </c>
      <c r="T370" s="20">
        <v>4.1741950000000001</v>
      </c>
      <c r="U370" s="21">
        <v>23</v>
      </c>
      <c r="V370" s="20">
        <v>0.37269999999999998</v>
      </c>
      <c r="W370" s="20">
        <v>0.49741000000000002</v>
      </c>
      <c r="X370" s="20">
        <v>0.87011000000000005</v>
      </c>
      <c r="Y370" s="20">
        <v>0.72591000000000006</v>
      </c>
      <c r="Z370" s="21">
        <v>58</v>
      </c>
      <c r="AA370" s="21">
        <v>0</v>
      </c>
      <c r="AB370" s="21">
        <v>58</v>
      </c>
      <c r="AC370" s="21">
        <v>0</v>
      </c>
      <c r="AD370" s="21">
        <v>7</v>
      </c>
      <c r="AE370" s="21">
        <v>0</v>
      </c>
    </row>
    <row r="371" spans="1:31">
      <c r="A371" s="16">
        <v>363</v>
      </c>
      <c r="B371" s="17" t="s">
        <v>139</v>
      </c>
      <c r="C371" s="17">
        <v>5</v>
      </c>
      <c r="D371" s="17" t="s">
        <v>25</v>
      </c>
      <c r="E371" s="11"/>
      <c r="F371" s="17" t="s">
        <v>128</v>
      </c>
      <c r="G371" s="17" t="s">
        <v>131</v>
      </c>
      <c r="H371" s="18">
        <v>40991</v>
      </c>
      <c r="I371" s="19">
        <v>1</v>
      </c>
      <c r="J371" s="20">
        <v>580.96484899999996</v>
      </c>
      <c r="K371" s="20">
        <v>331.64349594999999</v>
      </c>
      <c r="L371" s="21">
        <v>86</v>
      </c>
      <c r="M371" s="21">
        <v>437</v>
      </c>
      <c r="N371" s="20">
        <v>15.45561</v>
      </c>
      <c r="O371" s="21">
        <v>896</v>
      </c>
      <c r="P371" s="20">
        <v>320.01321545000002</v>
      </c>
      <c r="Q371" s="20">
        <v>260.95163355</v>
      </c>
      <c r="R371" s="20">
        <v>580.96484899999996</v>
      </c>
      <c r="S371" s="20">
        <v>489.75097081000001</v>
      </c>
      <c r="T371" s="20">
        <v>91.213878190000003</v>
      </c>
      <c r="U371" s="21">
        <v>436</v>
      </c>
      <c r="V371" s="20">
        <v>10.183199999999999</v>
      </c>
      <c r="W371" s="20">
        <v>8.3010999999999999</v>
      </c>
      <c r="X371" s="20">
        <v>18.484300000000001</v>
      </c>
      <c r="Y371" s="20">
        <v>15.30335</v>
      </c>
      <c r="Z371" s="21">
        <v>894</v>
      </c>
      <c r="AA371" s="21">
        <v>5</v>
      </c>
      <c r="AB371" s="21">
        <v>899</v>
      </c>
      <c r="AC371" s="21">
        <v>0</v>
      </c>
      <c r="AD371" s="21">
        <v>84</v>
      </c>
      <c r="AE371" s="21">
        <v>28</v>
      </c>
    </row>
    <row r="372" spans="1:31">
      <c r="A372" s="16">
        <v>364</v>
      </c>
      <c r="B372" s="17" t="s">
        <v>139</v>
      </c>
      <c r="C372" s="17">
        <v>5</v>
      </c>
      <c r="D372" s="17" t="s">
        <v>25</v>
      </c>
      <c r="E372" s="11"/>
      <c r="F372" s="17" t="s">
        <v>128</v>
      </c>
      <c r="G372" s="17" t="s">
        <v>129</v>
      </c>
      <c r="H372" s="18">
        <v>41073</v>
      </c>
      <c r="I372" s="19">
        <v>1</v>
      </c>
      <c r="J372" s="20">
        <v>201.86121987999999</v>
      </c>
      <c r="K372" s="20">
        <v>58.576004150000003</v>
      </c>
      <c r="L372" s="21">
        <v>9</v>
      </c>
      <c r="M372" s="21">
        <v>135</v>
      </c>
      <c r="N372" s="20">
        <v>2.74255</v>
      </c>
      <c r="O372" s="21">
        <v>257</v>
      </c>
      <c r="P372" s="20">
        <v>107.88423329</v>
      </c>
      <c r="Q372" s="20">
        <v>97.738444830000006</v>
      </c>
      <c r="R372" s="20">
        <v>205.62267811999999</v>
      </c>
      <c r="S372" s="20">
        <v>86.522901320000003</v>
      </c>
      <c r="T372" s="20">
        <v>119.0997768</v>
      </c>
      <c r="U372" s="21">
        <v>137</v>
      </c>
      <c r="V372" s="20">
        <v>2.9666000000000001</v>
      </c>
      <c r="W372" s="20">
        <v>2.6095999999999999</v>
      </c>
      <c r="X372" s="20">
        <v>5.5762</v>
      </c>
      <c r="Y372" s="20">
        <v>2.6916799999999999</v>
      </c>
      <c r="Z372" s="21">
        <v>258</v>
      </c>
      <c r="AA372" s="21">
        <v>8</v>
      </c>
      <c r="AB372" s="21">
        <v>266</v>
      </c>
      <c r="AC372" s="21">
        <v>0</v>
      </c>
      <c r="AD372" s="21">
        <v>9</v>
      </c>
      <c r="AE372" s="21">
        <v>0</v>
      </c>
    </row>
    <row r="373" spans="1:31">
      <c r="A373" s="16">
        <v>365</v>
      </c>
      <c r="B373" s="17" t="s">
        <v>139</v>
      </c>
      <c r="C373" s="17">
        <v>5</v>
      </c>
      <c r="D373" s="17" t="s">
        <v>25</v>
      </c>
      <c r="E373" s="11"/>
      <c r="F373" s="17" t="s">
        <v>128</v>
      </c>
      <c r="G373" s="17" t="s">
        <v>129</v>
      </c>
      <c r="H373" s="18">
        <v>41467</v>
      </c>
      <c r="I373" s="19">
        <v>1</v>
      </c>
      <c r="J373" s="20">
        <v>289.91962799999999</v>
      </c>
      <c r="K373" s="20">
        <v>125.06281735</v>
      </c>
      <c r="L373" s="21">
        <v>34</v>
      </c>
      <c r="M373" s="21">
        <v>202</v>
      </c>
      <c r="N373" s="20">
        <v>7.2144199999999996</v>
      </c>
      <c r="O373" s="21">
        <v>570</v>
      </c>
      <c r="P373" s="20">
        <v>192.68516351</v>
      </c>
      <c r="Q373" s="20">
        <v>148.10648759</v>
      </c>
      <c r="R373" s="20">
        <v>340.79165110000002</v>
      </c>
      <c r="S373" s="20">
        <v>215.04514750000001</v>
      </c>
      <c r="T373" s="20">
        <v>125.7465036</v>
      </c>
      <c r="U373" s="21">
        <v>195</v>
      </c>
      <c r="V373" s="20">
        <v>5.3932599999999997</v>
      </c>
      <c r="W373" s="20">
        <v>4.10276</v>
      </c>
      <c r="X373" s="20">
        <v>9.4960199999999997</v>
      </c>
      <c r="Y373" s="20">
        <v>6.2204899999999999</v>
      </c>
      <c r="Z373" s="21">
        <v>0</v>
      </c>
      <c r="AA373" s="21">
        <v>472</v>
      </c>
      <c r="AB373" s="21">
        <v>472</v>
      </c>
      <c r="AC373" s="21">
        <v>0</v>
      </c>
      <c r="AD373" s="21">
        <v>0</v>
      </c>
      <c r="AE373" s="21">
        <v>0</v>
      </c>
    </row>
    <row r="374" spans="1:31">
      <c r="A374" s="16">
        <v>366</v>
      </c>
      <c r="B374" s="17" t="s">
        <v>139</v>
      </c>
      <c r="C374" s="17">
        <v>5</v>
      </c>
      <c r="D374" s="17" t="s">
        <v>25</v>
      </c>
      <c r="E374" s="11"/>
      <c r="F374" s="17" t="s">
        <v>128</v>
      </c>
      <c r="G374" s="17" t="s">
        <v>131</v>
      </c>
      <c r="H374" s="18">
        <v>41467</v>
      </c>
      <c r="I374" s="19">
        <v>1</v>
      </c>
      <c r="J374" s="20">
        <v>2201.2475020000002</v>
      </c>
      <c r="K374" s="20">
        <v>1216.6223</v>
      </c>
      <c r="L374" s="21">
        <v>246</v>
      </c>
      <c r="M374" s="21">
        <v>1524</v>
      </c>
      <c r="N374" s="20">
        <v>56.542090000000002</v>
      </c>
      <c r="O374" s="21">
        <v>3343</v>
      </c>
      <c r="P374" s="20">
        <v>264.42694433999998</v>
      </c>
      <c r="Q374" s="20">
        <v>387.47054199000002</v>
      </c>
      <c r="R374" s="20">
        <v>651.89748632999999</v>
      </c>
      <c r="S374" s="20">
        <v>592.88525325000001</v>
      </c>
      <c r="T374" s="20">
        <v>59.012233080000001</v>
      </c>
      <c r="U374" s="21">
        <v>463</v>
      </c>
      <c r="V374" s="20">
        <v>8.0561799999999995</v>
      </c>
      <c r="W374" s="20">
        <v>11.507580000000001</v>
      </c>
      <c r="X374" s="20">
        <v>19.563759999999998</v>
      </c>
      <c r="Y374" s="20">
        <v>17.65897</v>
      </c>
      <c r="Z374" s="21">
        <v>345</v>
      </c>
      <c r="AA374" s="21">
        <v>734</v>
      </c>
      <c r="AB374" s="21">
        <v>1079</v>
      </c>
      <c r="AC374" s="21">
        <v>0</v>
      </c>
      <c r="AD374" s="21">
        <v>9</v>
      </c>
      <c r="AE374" s="21">
        <v>0</v>
      </c>
    </row>
    <row r="375" spans="1:31">
      <c r="A375" s="16">
        <v>367</v>
      </c>
      <c r="B375" s="17" t="s">
        <v>139</v>
      </c>
      <c r="C375" s="17">
        <v>5</v>
      </c>
      <c r="D375" s="17" t="s">
        <v>28</v>
      </c>
      <c r="E375" s="11"/>
      <c r="F375" s="17" t="s">
        <v>128</v>
      </c>
      <c r="G375" s="17" t="s">
        <v>129</v>
      </c>
      <c r="H375" s="18">
        <v>39610</v>
      </c>
      <c r="I375" s="19">
        <v>1</v>
      </c>
      <c r="J375" s="20">
        <v>235.597441</v>
      </c>
      <c r="K375" s="20">
        <v>132.63752492</v>
      </c>
      <c r="L375" s="21">
        <v>43</v>
      </c>
      <c r="M375" s="21">
        <v>173</v>
      </c>
      <c r="N375" s="20">
        <v>6.5421899999999997</v>
      </c>
      <c r="O375" s="21">
        <v>445</v>
      </c>
      <c r="P375" s="20">
        <v>56.163702999999998</v>
      </c>
      <c r="Q375" s="20">
        <v>179.43373800000001</v>
      </c>
      <c r="R375" s="20">
        <v>235.597441</v>
      </c>
      <c r="S375" s="20">
        <v>198.56483291999999</v>
      </c>
      <c r="T375" s="20">
        <v>37.032608080000003</v>
      </c>
      <c r="U375" s="21">
        <v>172</v>
      </c>
      <c r="V375" s="20">
        <v>2.1899899999999999</v>
      </c>
      <c r="W375" s="20">
        <v>5.8739600000000003</v>
      </c>
      <c r="X375" s="20">
        <v>8.0639500000000002</v>
      </c>
      <c r="Y375" s="20">
        <v>6.9757300000000004</v>
      </c>
      <c r="Z375" s="21">
        <v>445</v>
      </c>
      <c r="AA375" s="21">
        <v>0</v>
      </c>
      <c r="AB375" s="21">
        <v>445</v>
      </c>
      <c r="AC375" s="21">
        <v>0</v>
      </c>
      <c r="AD375" s="21">
        <v>43</v>
      </c>
      <c r="AE375" s="21">
        <v>36</v>
      </c>
    </row>
    <row r="376" spans="1:31">
      <c r="A376" s="16">
        <v>368</v>
      </c>
      <c r="B376" s="17" t="s">
        <v>139</v>
      </c>
      <c r="C376" s="17">
        <v>5</v>
      </c>
      <c r="D376" s="17" t="s">
        <v>28</v>
      </c>
      <c r="E376" s="11"/>
      <c r="F376" s="17" t="s">
        <v>128</v>
      </c>
      <c r="G376" s="17" t="s">
        <v>129</v>
      </c>
      <c r="H376" s="18">
        <v>39674</v>
      </c>
      <c r="I376" s="19">
        <v>1</v>
      </c>
      <c r="J376" s="20">
        <v>311.96140000000003</v>
      </c>
      <c r="K376" s="20">
        <v>211.63409899999999</v>
      </c>
      <c r="L376" s="21">
        <v>46</v>
      </c>
      <c r="M376" s="21">
        <v>257</v>
      </c>
      <c r="N376" s="20">
        <v>10.863</v>
      </c>
      <c r="O376" s="21">
        <v>655</v>
      </c>
      <c r="P376" s="20">
        <v>76.947721560000005</v>
      </c>
      <c r="Q376" s="20">
        <v>235.01367844000001</v>
      </c>
      <c r="R376" s="20">
        <v>311.96140000000003</v>
      </c>
      <c r="S376" s="20">
        <v>311.96140000000003</v>
      </c>
      <c r="T376" s="20">
        <v>0</v>
      </c>
      <c r="U376" s="21">
        <v>257</v>
      </c>
      <c r="V376" s="20">
        <v>2.6392600000000002</v>
      </c>
      <c r="W376" s="20">
        <v>8.2238000000000007</v>
      </c>
      <c r="X376" s="20">
        <v>10.863060000000001</v>
      </c>
      <c r="Y376" s="20">
        <v>10.863060000000001</v>
      </c>
      <c r="Z376" s="21">
        <v>655</v>
      </c>
      <c r="AA376" s="21">
        <v>0</v>
      </c>
      <c r="AB376" s="21">
        <v>655</v>
      </c>
      <c r="AC376" s="21">
        <v>0</v>
      </c>
      <c r="AD376" s="21">
        <v>46</v>
      </c>
      <c r="AE376" s="21">
        <v>43</v>
      </c>
    </row>
    <row r="377" spans="1:31">
      <c r="A377" s="16">
        <v>369</v>
      </c>
      <c r="B377" s="17" t="s">
        <v>139</v>
      </c>
      <c r="C377" s="17">
        <v>5</v>
      </c>
      <c r="D377" s="17" t="s">
        <v>28</v>
      </c>
      <c r="E377" s="11"/>
      <c r="F377" s="17" t="s">
        <v>128</v>
      </c>
      <c r="G377" s="17" t="s">
        <v>130</v>
      </c>
      <c r="H377" s="18">
        <v>39809</v>
      </c>
      <c r="I377" s="19">
        <v>1</v>
      </c>
      <c r="J377" s="20">
        <v>444.69704999999999</v>
      </c>
      <c r="K377" s="20">
        <v>301.67847</v>
      </c>
      <c r="L377" s="21">
        <v>79</v>
      </c>
      <c r="M377" s="21">
        <v>480</v>
      </c>
      <c r="N377" s="20">
        <v>16.457560000000001</v>
      </c>
      <c r="O377" s="21">
        <v>1255</v>
      </c>
      <c r="P377" s="20">
        <v>145.98556300000001</v>
      </c>
      <c r="Q377" s="20">
        <v>298.71148699999998</v>
      </c>
      <c r="R377" s="20">
        <v>444.69704999999999</v>
      </c>
      <c r="S377" s="20">
        <v>444.69704999999999</v>
      </c>
      <c r="T377" s="20">
        <v>0</v>
      </c>
      <c r="U377" s="21">
        <v>480</v>
      </c>
      <c r="V377" s="20">
        <v>5.1787000000000001</v>
      </c>
      <c r="W377" s="20">
        <v>11.27886</v>
      </c>
      <c r="X377" s="20">
        <v>16.457560000000001</v>
      </c>
      <c r="Y377" s="20">
        <v>16.457560000000001</v>
      </c>
      <c r="Z377" s="21">
        <v>1255</v>
      </c>
      <c r="AA377" s="21">
        <v>0</v>
      </c>
      <c r="AB377" s="21">
        <v>1255</v>
      </c>
      <c r="AC377" s="21">
        <v>0</v>
      </c>
      <c r="AD377" s="21">
        <v>79</v>
      </c>
      <c r="AE377" s="21">
        <v>29</v>
      </c>
    </row>
    <row r="378" spans="1:31">
      <c r="A378" s="16">
        <v>370</v>
      </c>
      <c r="B378" s="17" t="s">
        <v>139</v>
      </c>
      <c r="C378" s="17">
        <v>5</v>
      </c>
      <c r="D378" s="17" t="s">
        <v>28</v>
      </c>
      <c r="E378" s="11"/>
      <c r="F378" s="17" t="s">
        <v>128</v>
      </c>
      <c r="G378" s="17" t="s">
        <v>130</v>
      </c>
      <c r="H378" s="18">
        <v>39875</v>
      </c>
      <c r="I378" s="19">
        <v>1</v>
      </c>
      <c r="J378" s="20">
        <v>123.569</v>
      </c>
      <c r="K378" s="20">
        <v>113.633</v>
      </c>
      <c r="L378" s="21">
        <v>27</v>
      </c>
      <c r="M378" s="21">
        <v>106</v>
      </c>
      <c r="N378" s="20">
        <v>4.6108000000000002</v>
      </c>
      <c r="O378" s="21">
        <v>317</v>
      </c>
      <c r="P378" s="20">
        <v>3.3283999999999998</v>
      </c>
      <c r="Q378" s="20">
        <v>120.2406</v>
      </c>
      <c r="R378" s="20">
        <v>123.569</v>
      </c>
      <c r="S378" s="20">
        <v>123.569</v>
      </c>
      <c r="T378" s="20">
        <v>0</v>
      </c>
      <c r="U378" s="21">
        <v>106</v>
      </c>
      <c r="V378" s="20">
        <v>0.1242</v>
      </c>
      <c r="W378" s="20">
        <v>4.4866000000000001</v>
      </c>
      <c r="X378" s="20">
        <v>4.6108000000000002</v>
      </c>
      <c r="Y378" s="20">
        <v>4.6108000000000002</v>
      </c>
      <c r="Z378" s="21">
        <v>317</v>
      </c>
      <c r="AA378" s="21">
        <v>0</v>
      </c>
      <c r="AB378" s="21">
        <v>317</v>
      </c>
      <c r="AC378" s="21">
        <v>0</v>
      </c>
      <c r="AD378" s="21">
        <v>27</v>
      </c>
      <c r="AE378" s="21">
        <v>8</v>
      </c>
    </row>
    <row r="379" spans="1:31">
      <c r="A379" s="16">
        <v>371</v>
      </c>
      <c r="B379" s="17" t="s">
        <v>139</v>
      </c>
      <c r="C379" s="17">
        <v>5</v>
      </c>
      <c r="D379" s="17" t="s">
        <v>28</v>
      </c>
      <c r="E379" s="11"/>
      <c r="F379" s="17" t="s">
        <v>128</v>
      </c>
      <c r="G379" s="17" t="s">
        <v>129</v>
      </c>
      <c r="H379" s="18">
        <v>39902</v>
      </c>
      <c r="I379" s="19">
        <v>1</v>
      </c>
      <c r="J379" s="20">
        <v>138.823881</v>
      </c>
      <c r="K379" s="20">
        <v>127.653755</v>
      </c>
      <c r="L379" s="21">
        <v>29</v>
      </c>
      <c r="M379" s="21">
        <v>104</v>
      </c>
      <c r="N379" s="20">
        <v>4.7927600000000004</v>
      </c>
      <c r="O379" s="21">
        <v>276</v>
      </c>
      <c r="P379" s="20">
        <v>51.556525999999998</v>
      </c>
      <c r="Q379" s="20">
        <v>87.267354999999995</v>
      </c>
      <c r="R379" s="20">
        <v>138.823881</v>
      </c>
      <c r="S379" s="20">
        <v>138.823881</v>
      </c>
      <c r="T379" s="20">
        <v>0</v>
      </c>
      <c r="U379" s="21">
        <v>104</v>
      </c>
      <c r="V379" s="20">
        <v>1.7683899999999999</v>
      </c>
      <c r="W379" s="20">
        <v>3.0243699999999998</v>
      </c>
      <c r="X379" s="20">
        <v>4.7927600000000004</v>
      </c>
      <c r="Y379" s="20">
        <v>4.7927600000000004</v>
      </c>
      <c r="Z379" s="21">
        <v>276</v>
      </c>
      <c r="AA379" s="21">
        <v>0</v>
      </c>
      <c r="AB379" s="21">
        <v>276</v>
      </c>
      <c r="AC379" s="21">
        <v>0</v>
      </c>
      <c r="AD379" s="21">
        <v>29</v>
      </c>
      <c r="AE379" s="21">
        <v>26</v>
      </c>
    </row>
    <row r="380" spans="1:31">
      <c r="A380" s="16">
        <v>372</v>
      </c>
      <c r="B380" s="17" t="s">
        <v>139</v>
      </c>
      <c r="C380" s="17">
        <v>5</v>
      </c>
      <c r="D380" s="17" t="s">
        <v>28</v>
      </c>
      <c r="E380" s="11"/>
      <c r="F380" s="17" t="s">
        <v>128</v>
      </c>
      <c r="G380" s="17" t="s">
        <v>129</v>
      </c>
      <c r="H380" s="18">
        <v>40277</v>
      </c>
      <c r="I380" s="19">
        <v>1</v>
      </c>
      <c r="J380" s="20">
        <v>855.65865393000001</v>
      </c>
      <c r="K380" s="20">
        <v>647.37154266000005</v>
      </c>
      <c r="L380" s="21">
        <v>109</v>
      </c>
      <c r="M380" s="21">
        <v>652</v>
      </c>
      <c r="N380" s="20">
        <v>27.211649999999999</v>
      </c>
      <c r="O380" s="21">
        <v>1697</v>
      </c>
      <c r="P380" s="20">
        <v>506.38187549999998</v>
      </c>
      <c r="Q380" s="20">
        <v>349.27677842999998</v>
      </c>
      <c r="R380" s="20">
        <v>855.65865393000001</v>
      </c>
      <c r="S380" s="20">
        <v>703.97259606</v>
      </c>
      <c r="T380" s="20">
        <v>151.68605787000001</v>
      </c>
      <c r="U380" s="21">
        <v>654</v>
      </c>
      <c r="V380" s="20">
        <v>19.874510000000001</v>
      </c>
      <c r="W380" s="20">
        <v>13.151490000000001</v>
      </c>
      <c r="X380" s="20">
        <v>33.026000000000003</v>
      </c>
      <c r="Y380" s="20">
        <v>27.088560000000001</v>
      </c>
      <c r="Z380" s="21">
        <v>1697</v>
      </c>
      <c r="AA380" s="21">
        <v>0</v>
      </c>
      <c r="AB380" s="21">
        <v>1697</v>
      </c>
      <c r="AC380" s="21">
        <v>0</v>
      </c>
      <c r="AD380" s="21">
        <v>109</v>
      </c>
      <c r="AE380" s="21">
        <v>84</v>
      </c>
    </row>
    <row r="381" spans="1:31">
      <c r="A381" s="16">
        <v>373</v>
      </c>
      <c r="B381" s="17" t="s">
        <v>139</v>
      </c>
      <c r="C381" s="17">
        <v>5</v>
      </c>
      <c r="D381" s="17" t="s">
        <v>28</v>
      </c>
      <c r="E381" s="11"/>
      <c r="F381" s="17" t="s">
        <v>128</v>
      </c>
      <c r="G381" s="17" t="s">
        <v>129</v>
      </c>
      <c r="H381" s="18">
        <v>40368</v>
      </c>
      <c r="I381" s="19">
        <v>1</v>
      </c>
      <c r="J381" s="20">
        <v>109.53806</v>
      </c>
      <c r="K381" s="20">
        <v>84.028919090000002</v>
      </c>
      <c r="L381" s="21">
        <v>17</v>
      </c>
      <c r="M381" s="21">
        <v>93</v>
      </c>
      <c r="N381" s="20">
        <v>3.6745000000000001</v>
      </c>
      <c r="O381" s="21">
        <v>196</v>
      </c>
      <c r="P381" s="20">
        <v>70.687497919999998</v>
      </c>
      <c r="Q381" s="20">
        <v>38.850562080000003</v>
      </c>
      <c r="R381" s="20">
        <v>109.53806</v>
      </c>
      <c r="S381" s="20">
        <v>91.763097689999995</v>
      </c>
      <c r="T381" s="20">
        <v>17.774962309999999</v>
      </c>
      <c r="U381" s="21">
        <v>93</v>
      </c>
      <c r="V381" s="20">
        <v>2.7166999999999999</v>
      </c>
      <c r="W381" s="20">
        <v>1.4625999999999999</v>
      </c>
      <c r="X381" s="20">
        <v>4.1792999999999996</v>
      </c>
      <c r="Y381" s="20">
        <v>3.6419000000000001</v>
      </c>
      <c r="Z381" s="21">
        <v>196</v>
      </c>
      <c r="AA381" s="21">
        <v>0</v>
      </c>
      <c r="AB381" s="21">
        <v>196</v>
      </c>
      <c r="AC381" s="21">
        <v>0</v>
      </c>
      <c r="AD381" s="21">
        <v>17</v>
      </c>
      <c r="AE381" s="21">
        <v>10</v>
      </c>
    </row>
    <row r="382" spans="1:31">
      <c r="A382" s="16">
        <v>374</v>
      </c>
      <c r="B382" s="17" t="s">
        <v>139</v>
      </c>
      <c r="C382" s="17">
        <v>5</v>
      </c>
      <c r="D382" s="17" t="s">
        <v>28</v>
      </c>
      <c r="E382" s="11"/>
      <c r="F382" s="17" t="s">
        <v>128</v>
      </c>
      <c r="G382" s="17" t="s">
        <v>129</v>
      </c>
      <c r="H382" s="18">
        <v>40697</v>
      </c>
      <c r="I382" s="19">
        <v>1</v>
      </c>
      <c r="J382" s="20">
        <v>660.38968569999997</v>
      </c>
      <c r="K382" s="20">
        <v>370.54269405999997</v>
      </c>
      <c r="L382" s="21">
        <v>82</v>
      </c>
      <c r="M382" s="21">
        <v>494</v>
      </c>
      <c r="N382" s="20">
        <v>20.52861</v>
      </c>
      <c r="O382" s="21">
        <v>1217</v>
      </c>
      <c r="P382" s="20">
        <v>422.38691088000002</v>
      </c>
      <c r="Q382" s="20">
        <v>238.00277482000001</v>
      </c>
      <c r="R382" s="20">
        <v>660.38968569999997</v>
      </c>
      <c r="S382" s="20">
        <v>539.09575548999999</v>
      </c>
      <c r="T382" s="20">
        <v>121.29393021</v>
      </c>
      <c r="U382" s="21">
        <v>511</v>
      </c>
      <c r="V382" s="20">
        <v>15.56847</v>
      </c>
      <c r="W382" s="20">
        <v>8.5459499999999995</v>
      </c>
      <c r="X382" s="20">
        <v>24.114419999999999</v>
      </c>
      <c r="Y382" s="20">
        <v>20.350059999999999</v>
      </c>
      <c r="Z382" s="21">
        <v>1217</v>
      </c>
      <c r="AA382" s="21">
        <v>0</v>
      </c>
      <c r="AB382" s="21">
        <v>1217</v>
      </c>
      <c r="AC382" s="21">
        <v>0</v>
      </c>
      <c r="AD382" s="21">
        <v>82</v>
      </c>
      <c r="AE382" s="21">
        <v>27</v>
      </c>
    </row>
    <row r="383" spans="1:31">
      <c r="A383" s="16">
        <v>375</v>
      </c>
      <c r="B383" s="17" t="s">
        <v>139</v>
      </c>
      <c r="C383" s="17">
        <v>5</v>
      </c>
      <c r="D383" s="17" t="s">
        <v>28</v>
      </c>
      <c r="E383" s="11"/>
      <c r="F383" s="17" t="s">
        <v>128</v>
      </c>
      <c r="G383" s="17" t="s">
        <v>131</v>
      </c>
      <c r="H383" s="18">
        <v>40813</v>
      </c>
      <c r="I383" s="19">
        <v>1</v>
      </c>
      <c r="J383" s="20">
        <v>15.715266</v>
      </c>
      <c r="K383" s="20">
        <v>8.5093429999999994</v>
      </c>
      <c r="L383" s="21">
        <v>5</v>
      </c>
      <c r="M383" s="21">
        <v>12</v>
      </c>
      <c r="N383" s="20">
        <v>0.45889999999999997</v>
      </c>
      <c r="O383" s="21">
        <v>27</v>
      </c>
      <c r="P383" s="20">
        <v>15.9885</v>
      </c>
      <c r="Q383" s="20">
        <v>0</v>
      </c>
      <c r="R383" s="20">
        <v>15.9885</v>
      </c>
      <c r="S383" s="20">
        <v>12.29852</v>
      </c>
      <c r="T383" s="20">
        <v>3.6899799999999998</v>
      </c>
      <c r="U383" s="21">
        <v>12</v>
      </c>
      <c r="V383" s="20">
        <v>0.48449999999999999</v>
      </c>
      <c r="W383" s="20">
        <v>0</v>
      </c>
      <c r="X383" s="20">
        <v>0.48449999999999999</v>
      </c>
      <c r="Y383" s="20">
        <v>0.45889999999999997</v>
      </c>
      <c r="Z383" s="21">
        <v>27</v>
      </c>
      <c r="AA383" s="21">
        <v>0</v>
      </c>
      <c r="AB383" s="21">
        <v>27</v>
      </c>
      <c r="AC383" s="21">
        <v>0</v>
      </c>
      <c r="AD383" s="21">
        <v>5</v>
      </c>
      <c r="AE383" s="21">
        <v>0</v>
      </c>
    </row>
    <row r="384" spans="1:31">
      <c r="A384" s="16">
        <v>376</v>
      </c>
      <c r="B384" s="17" t="s">
        <v>139</v>
      </c>
      <c r="C384" s="17">
        <v>5</v>
      </c>
      <c r="D384" s="17" t="s">
        <v>28</v>
      </c>
      <c r="E384" s="11"/>
      <c r="F384" s="17" t="s">
        <v>128</v>
      </c>
      <c r="G384" s="17" t="s">
        <v>129</v>
      </c>
      <c r="H384" s="18">
        <v>40991</v>
      </c>
      <c r="I384" s="19">
        <v>1</v>
      </c>
      <c r="J384" s="20">
        <v>343.12470000000002</v>
      </c>
      <c r="K384" s="20">
        <v>191.17931100000001</v>
      </c>
      <c r="L384" s="21">
        <v>35</v>
      </c>
      <c r="M384" s="21">
        <v>290</v>
      </c>
      <c r="N384" s="20">
        <v>11.004200000000001</v>
      </c>
      <c r="O384" s="21">
        <v>734</v>
      </c>
      <c r="P384" s="20">
        <v>219.267325</v>
      </c>
      <c r="Q384" s="20">
        <v>124.386143</v>
      </c>
      <c r="R384" s="20">
        <v>343.65346799999998</v>
      </c>
      <c r="S384" s="20">
        <v>302.85551463000002</v>
      </c>
      <c r="T384" s="20">
        <v>40.797953370000002</v>
      </c>
      <c r="U384" s="21">
        <v>291</v>
      </c>
      <c r="V384" s="20">
        <v>7.9780199999999999</v>
      </c>
      <c r="W384" s="20">
        <v>4.51668</v>
      </c>
      <c r="X384" s="20">
        <v>12.4947</v>
      </c>
      <c r="Y384" s="20">
        <v>11.022</v>
      </c>
      <c r="Z384" s="21">
        <v>727</v>
      </c>
      <c r="AA384" s="21">
        <v>0</v>
      </c>
      <c r="AB384" s="21">
        <v>727</v>
      </c>
      <c r="AC384" s="21">
        <v>0</v>
      </c>
      <c r="AD384" s="21">
        <v>37</v>
      </c>
      <c r="AE384" s="21">
        <v>24</v>
      </c>
    </row>
    <row r="385" spans="1:31">
      <c r="A385" s="16">
        <v>377</v>
      </c>
      <c r="B385" s="17" t="s">
        <v>139</v>
      </c>
      <c r="C385" s="17">
        <v>5</v>
      </c>
      <c r="D385" s="17" t="s">
        <v>28</v>
      </c>
      <c r="E385" s="11"/>
      <c r="F385" s="17" t="s">
        <v>128</v>
      </c>
      <c r="G385" s="17" t="s">
        <v>129</v>
      </c>
      <c r="H385" s="18">
        <v>41054</v>
      </c>
      <c r="I385" s="19">
        <v>1</v>
      </c>
      <c r="J385" s="20">
        <v>54.884360000000001</v>
      </c>
      <c r="K385" s="20">
        <v>33.140903000000002</v>
      </c>
      <c r="L385" s="21">
        <v>6</v>
      </c>
      <c r="M385" s="21">
        <v>43</v>
      </c>
      <c r="N385" s="20">
        <v>1.9216</v>
      </c>
      <c r="O385" s="21">
        <v>117</v>
      </c>
      <c r="P385" s="20">
        <v>10.64256</v>
      </c>
      <c r="Q385" s="20">
        <v>43.979120000000002</v>
      </c>
      <c r="R385" s="20">
        <v>54.621679999999998</v>
      </c>
      <c r="S385" s="20">
        <v>52.147481999999997</v>
      </c>
      <c r="T385" s="20">
        <v>2.4741979999999999</v>
      </c>
      <c r="U385" s="21">
        <v>43</v>
      </c>
      <c r="V385" s="20">
        <v>0.3926</v>
      </c>
      <c r="W385" s="20">
        <v>1.6096999999999999</v>
      </c>
      <c r="X385" s="20">
        <v>2.0023</v>
      </c>
      <c r="Y385" s="20">
        <v>1.9079999999999999</v>
      </c>
      <c r="Z385" s="21">
        <v>117</v>
      </c>
      <c r="AA385" s="21">
        <v>0</v>
      </c>
      <c r="AB385" s="21">
        <v>117</v>
      </c>
      <c r="AC385" s="21">
        <v>0</v>
      </c>
      <c r="AD385" s="21">
        <v>7</v>
      </c>
      <c r="AE385" s="21">
        <v>3</v>
      </c>
    </row>
    <row r="386" spans="1:31">
      <c r="A386" s="16">
        <v>378</v>
      </c>
      <c r="B386" s="17" t="s">
        <v>139</v>
      </c>
      <c r="C386" s="17">
        <v>5</v>
      </c>
      <c r="D386" s="17" t="s">
        <v>28</v>
      </c>
      <c r="E386" s="11"/>
      <c r="F386" s="17" t="s">
        <v>128</v>
      </c>
      <c r="G386" s="17" t="s">
        <v>129</v>
      </c>
      <c r="H386" s="18">
        <v>41423</v>
      </c>
      <c r="I386" s="19">
        <v>1</v>
      </c>
      <c r="J386" s="20">
        <v>1006.7433150000001</v>
      </c>
      <c r="K386" s="20">
        <v>644.28224999999998</v>
      </c>
      <c r="L386" s="21">
        <v>138</v>
      </c>
      <c r="M386" s="21">
        <v>809</v>
      </c>
      <c r="N386" s="20">
        <v>32.714089999999999</v>
      </c>
      <c r="O386" s="21">
        <v>2095</v>
      </c>
      <c r="P386" s="20">
        <v>32.034281</v>
      </c>
      <c r="Q386" s="20">
        <v>15.57864</v>
      </c>
      <c r="R386" s="20">
        <v>47.612921</v>
      </c>
      <c r="S386" s="20">
        <v>46.218879999999999</v>
      </c>
      <c r="T386" s="20">
        <v>1.3940410000000001</v>
      </c>
      <c r="U386" s="21">
        <v>41</v>
      </c>
      <c r="V386" s="20">
        <v>1.14001</v>
      </c>
      <c r="W386" s="20">
        <v>0.5544</v>
      </c>
      <c r="X386" s="20">
        <v>1.69441</v>
      </c>
      <c r="Y386" s="20">
        <v>1.6448</v>
      </c>
      <c r="Z386" s="21">
        <v>20</v>
      </c>
      <c r="AA386" s="21">
        <v>59</v>
      </c>
      <c r="AB386" s="21">
        <v>79</v>
      </c>
      <c r="AC386" s="21">
        <v>0</v>
      </c>
      <c r="AD386" s="21">
        <v>1</v>
      </c>
      <c r="AE386" s="21">
        <v>0</v>
      </c>
    </row>
    <row r="387" spans="1:31">
      <c r="A387" s="16">
        <v>379</v>
      </c>
      <c r="B387" s="17" t="s">
        <v>139</v>
      </c>
      <c r="C387" s="17">
        <v>5</v>
      </c>
      <c r="D387" s="17" t="s">
        <v>30</v>
      </c>
      <c r="E387" s="11"/>
      <c r="F387" s="17" t="s">
        <v>128</v>
      </c>
      <c r="G387" s="17" t="s">
        <v>129</v>
      </c>
      <c r="H387" s="18">
        <v>39645</v>
      </c>
      <c r="I387" s="19">
        <v>1</v>
      </c>
      <c r="J387" s="20">
        <v>37.854100000000003</v>
      </c>
      <c r="K387" s="20">
        <v>28.227799999999998</v>
      </c>
      <c r="L387" s="21">
        <v>7</v>
      </c>
      <c r="M387" s="21">
        <v>39</v>
      </c>
      <c r="N387" s="20">
        <v>1.3339000000000001</v>
      </c>
      <c r="O387" s="21">
        <v>91</v>
      </c>
      <c r="P387" s="20">
        <v>11.6717321</v>
      </c>
      <c r="Q387" s="20">
        <v>26.266567899999998</v>
      </c>
      <c r="R387" s="20">
        <v>37.938299999999998</v>
      </c>
      <c r="S387" s="20">
        <v>37.853999999999999</v>
      </c>
      <c r="T387" s="20">
        <v>8.43E-2</v>
      </c>
      <c r="U387" s="21">
        <v>39</v>
      </c>
      <c r="V387" s="20">
        <v>0.45750000000000002</v>
      </c>
      <c r="W387" s="20">
        <v>0.9909</v>
      </c>
      <c r="X387" s="20">
        <v>1.4483999999999999</v>
      </c>
      <c r="Y387" s="20">
        <v>1.4452</v>
      </c>
      <c r="Z387" s="21">
        <v>91</v>
      </c>
      <c r="AA387" s="21">
        <v>0</v>
      </c>
      <c r="AB387" s="21">
        <v>91</v>
      </c>
      <c r="AC387" s="21">
        <v>0</v>
      </c>
      <c r="AD387" s="21">
        <v>7</v>
      </c>
      <c r="AE387" s="21">
        <v>4</v>
      </c>
    </row>
    <row r="388" spans="1:31">
      <c r="A388" s="16">
        <v>380</v>
      </c>
      <c r="B388" s="17" t="s">
        <v>139</v>
      </c>
      <c r="C388" s="17">
        <v>5</v>
      </c>
      <c r="D388" s="17" t="s">
        <v>30</v>
      </c>
      <c r="E388" s="11"/>
      <c r="F388" s="17" t="s">
        <v>128</v>
      </c>
      <c r="G388" s="17" t="s">
        <v>129</v>
      </c>
      <c r="H388" s="18">
        <v>39693</v>
      </c>
      <c r="I388" s="19">
        <v>1</v>
      </c>
      <c r="J388" s="20">
        <v>40.342799999999997</v>
      </c>
      <c r="K388" s="20">
        <v>30.083600000000001</v>
      </c>
      <c r="L388" s="21">
        <v>7</v>
      </c>
      <c r="M388" s="21">
        <v>56</v>
      </c>
      <c r="N388" s="20">
        <v>2.0718999999999999</v>
      </c>
      <c r="O388" s="21">
        <v>97</v>
      </c>
      <c r="P388" s="20">
        <v>14.169101449999999</v>
      </c>
      <c r="Q388" s="20">
        <v>26.173698550000001</v>
      </c>
      <c r="R388" s="20">
        <v>40.342799999999997</v>
      </c>
      <c r="S388" s="20">
        <v>40.342799999999997</v>
      </c>
      <c r="T388" s="20">
        <v>0</v>
      </c>
      <c r="U388" s="21">
        <v>56</v>
      </c>
      <c r="V388" s="20">
        <v>0.72589999999999999</v>
      </c>
      <c r="W388" s="20">
        <v>1.3460000000000001</v>
      </c>
      <c r="X388" s="20">
        <v>2.0718999999999999</v>
      </c>
      <c r="Y388" s="20">
        <v>2.0718999999999999</v>
      </c>
      <c r="Z388" s="21">
        <v>97</v>
      </c>
      <c r="AA388" s="21">
        <v>0</v>
      </c>
      <c r="AB388" s="21">
        <v>97</v>
      </c>
      <c r="AC388" s="21">
        <v>0</v>
      </c>
      <c r="AD388" s="21">
        <v>7</v>
      </c>
      <c r="AE388" s="21">
        <v>3</v>
      </c>
    </row>
    <row r="389" spans="1:31">
      <c r="A389" s="16">
        <v>381</v>
      </c>
      <c r="B389" s="17" t="s">
        <v>139</v>
      </c>
      <c r="C389" s="17">
        <v>5</v>
      </c>
      <c r="D389" s="17" t="s">
        <v>30</v>
      </c>
      <c r="E389" s="11"/>
      <c r="F389" s="17" t="s">
        <v>128</v>
      </c>
      <c r="G389" s="17" t="s">
        <v>130</v>
      </c>
      <c r="H389" s="18">
        <v>39792</v>
      </c>
      <c r="I389" s="19">
        <v>1</v>
      </c>
      <c r="J389" s="20">
        <v>740.51149499999997</v>
      </c>
      <c r="K389" s="20">
        <v>505.10097253999999</v>
      </c>
      <c r="L389" s="21">
        <v>77</v>
      </c>
      <c r="M389" s="21">
        <v>576</v>
      </c>
      <c r="N389" s="20">
        <v>23.7819</v>
      </c>
      <c r="O389" s="21">
        <v>1531</v>
      </c>
      <c r="P389" s="20">
        <v>355.03862399000002</v>
      </c>
      <c r="Q389" s="20">
        <v>385.47287101000001</v>
      </c>
      <c r="R389" s="20">
        <v>740.51149499999997</v>
      </c>
      <c r="S389" s="20">
        <v>677.35144500000001</v>
      </c>
      <c r="T389" s="20">
        <v>63.160049999999998</v>
      </c>
      <c r="U389" s="21">
        <v>576</v>
      </c>
      <c r="V389" s="20">
        <v>12.645</v>
      </c>
      <c r="W389" s="20">
        <v>13.732799999999999</v>
      </c>
      <c r="X389" s="20">
        <v>26.377800000000001</v>
      </c>
      <c r="Y389" s="20">
        <v>23.773669999999999</v>
      </c>
      <c r="Z389" s="21">
        <v>1531</v>
      </c>
      <c r="AA389" s="21">
        <v>0</v>
      </c>
      <c r="AB389" s="21">
        <v>1531</v>
      </c>
      <c r="AC389" s="21">
        <v>0</v>
      </c>
      <c r="AD389" s="21">
        <v>77</v>
      </c>
      <c r="AE389" s="21">
        <v>17</v>
      </c>
    </row>
    <row r="390" spans="1:31">
      <c r="A390" s="16">
        <v>382</v>
      </c>
      <c r="B390" s="17" t="s">
        <v>139</v>
      </c>
      <c r="C390" s="17">
        <v>5</v>
      </c>
      <c r="D390" s="17" t="s">
        <v>30</v>
      </c>
      <c r="E390" s="11"/>
      <c r="F390" s="17" t="s">
        <v>128</v>
      </c>
      <c r="G390" s="17" t="s">
        <v>129</v>
      </c>
      <c r="H390" s="18">
        <v>39889</v>
      </c>
      <c r="I390" s="19">
        <v>1</v>
      </c>
      <c r="J390" s="20">
        <v>405.50029999999998</v>
      </c>
      <c r="K390" s="20">
        <v>379.71030000000002</v>
      </c>
      <c r="L390" s="21">
        <v>43</v>
      </c>
      <c r="M390" s="21">
        <v>310</v>
      </c>
      <c r="N390" s="20">
        <v>11.921290000000001</v>
      </c>
      <c r="O390" s="21">
        <v>788</v>
      </c>
      <c r="P390" s="20">
        <v>218.52367778000001</v>
      </c>
      <c r="Q390" s="20">
        <v>186.97667222000001</v>
      </c>
      <c r="R390" s="20">
        <v>405.50035000000003</v>
      </c>
      <c r="S390" s="20">
        <v>405.50035000000003</v>
      </c>
      <c r="T390" s="20">
        <v>0</v>
      </c>
      <c r="U390" s="21">
        <v>310</v>
      </c>
      <c r="V390" s="20">
        <v>6.4026899999999998</v>
      </c>
      <c r="W390" s="20">
        <v>5.5186000000000002</v>
      </c>
      <c r="X390" s="20">
        <v>11.921290000000001</v>
      </c>
      <c r="Y390" s="20">
        <v>11.921290000000001</v>
      </c>
      <c r="Z390" s="21">
        <v>788</v>
      </c>
      <c r="AA390" s="21">
        <v>0</v>
      </c>
      <c r="AB390" s="21">
        <v>788</v>
      </c>
      <c r="AC390" s="21">
        <v>0</v>
      </c>
      <c r="AD390" s="21">
        <v>43</v>
      </c>
      <c r="AE390" s="21">
        <v>13</v>
      </c>
    </row>
    <row r="391" spans="1:31">
      <c r="A391" s="16">
        <v>383</v>
      </c>
      <c r="B391" s="17" t="s">
        <v>139</v>
      </c>
      <c r="C391" s="17">
        <v>5</v>
      </c>
      <c r="D391" s="17" t="s">
        <v>30</v>
      </c>
      <c r="E391" s="11"/>
      <c r="F391" s="17" t="s">
        <v>128</v>
      </c>
      <c r="G391" s="17" t="s">
        <v>131</v>
      </c>
      <c r="H391" s="18">
        <v>40353</v>
      </c>
      <c r="I391" s="19">
        <v>1</v>
      </c>
      <c r="J391" s="20">
        <v>299.55358999999999</v>
      </c>
      <c r="K391" s="20">
        <v>276.02878399999997</v>
      </c>
      <c r="L391" s="21">
        <v>56</v>
      </c>
      <c r="M391" s="21">
        <v>288</v>
      </c>
      <c r="N391" s="20">
        <v>11.353389999999999</v>
      </c>
      <c r="O391" s="21">
        <v>711</v>
      </c>
      <c r="P391" s="20">
        <v>172.905215</v>
      </c>
      <c r="Q391" s="20">
        <v>126.648375</v>
      </c>
      <c r="R391" s="20">
        <v>299.55358999999999</v>
      </c>
      <c r="S391" s="20">
        <v>294.776613</v>
      </c>
      <c r="T391" s="20">
        <v>4.7769769999999996</v>
      </c>
      <c r="U391" s="21">
        <v>288</v>
      </c>
      <c r="V391" s="20">
        <v>6.6792999999999996</v>
      </c>
      <c r="W391" s="20">
        <v>4.8694899999999999</v>
      </c>
      <c r="X391" s="20">
        <v>11.54879</v>
      </c>
      <c r="Y391" s="20">
        <v>11.229609999999999</v>
      </c>
      <c r="Z391" s="21">
        <v>682</v>
      </c>
      <c r="AA391" s="21">
        <v>29</v>
      </c>
      <c r="AB391" s="21">
        <v>711</v>
      </c>
      <c r="AC391" s="21">
        <v>17</v>
      </c>
      <c r="AD391" s="21">
        <v>47</v>
      </c>
      <c r="AE391" s="21">
        <v>0</v>
      </c>
    </row>
    <row r="392" spans="1:31">
      <c r="A392" s="16">
        <v>384</v>
      </c>
      <c r="B392" s="17" t="s">
        <v>139</v>
      </c>
      <c r="C392" s="17">
        <v>5</v>
      </c>
      <c r="D392" s="17" t="s">
        <v>30</v>
      </c>
      <c r="E392" s="11"/>
      <c r="F392" s="17" t="s">
        <v>128</v>
      </c>
      <c r="G392" s="17" t="s">
        <v>131</v>
      </c>
      <c r="H392" s="18">
        <v>40611</v>
      </c>
      <c r="I392" s="19">
        <v>1</v>
      </c>
      <c r="J392" s="20">
        <v>382.65674999999999</v>
      </c>
      <c r="K392" s="20">
        <v>275.63187499999998</v>
      </c>
      <c r="L392" s="21">
        <v>59</v>
      </c>
      <c r="M392" s="21">
        <v>421</v>
      </c>
      <c r="N392" s="20">
        <v>14.137119999999999</v>
      </c>
      <c r="O392" s="21">
        <v>1078</v>
      </c>
      <c r="P392" s="20">
        <v>168.33705</v>
      </c>
      <c r="Q392" s="20">
        <v>214.31970000000001</v>
      </c>
      <c r="R392" s="20">
        <v>382.65674999999999</v>
      </c>
      <c r="S392" s="20">
        <v>371.09939800000001</v>
      </c>
      <c r="T392" s="20">
        <v>11.557352</v>
      </c>
      <c r="U392" s="21">
        <v>421</v>
      </c>
      <c r="V392" s="20">
        <v>6.4430399999999999</v>
      </c>
      <c r="W392" s="20">
        <v>8.1343599999999991</v>
      </c>
      <c r="X392" s="20">
        <v>14.577400000000001</v>
      </c>
      <c r="Y392" s="20">
        <v>14.137119999999999</v>
      </c>
      <c r="Z392" s="21">
        <v>758</v>
      </c>
      <c r="AA392" s="21">
        <v>320</v>
      </c>
      <c r="AB392" s="21">
        <v>1078</v>
      </c>
      <c r="AC392" s="21">
        <v>0</v>
      </c>
      <c r="AD392" s="21">
        <v>17</v>
      </c>
      <c r="AE392" s="21">
        <v>0</v>
      </c>
    </row>
    <row r="393" spans="1:31">
      <c r="A393" s="16">
        <v>385</v>
      </c>
      <c r="B393" s="17" t="s">
        <v>139</v>
      </c>
      <c r="C393" s="17">
        <v>5</v>
      </c>
      <c r="D393" s="17" t="s">
        <v>30</v>
      </c>
      <c r="E393" s="11"/>
      <c r="F393" s="17" t="s">
        <v>128</v>
      </c>
      <c r="G393" s="17" t="s">
        <v>131</v>
      </c>
      <c r="H393" s="18">
        <v>40988</v>
      </c>
      <c r="I393" s="19">
        <v>1</v>
      </c>
      <c r="J393" s="20">
        <v>189.69083000000001</v>
      </c>
      <c r="K393" s="20">
        <v>133.699851</v>
      </c>
      <c r="L393" s="21">
        <v>20</v>
      </c>
      <c r="M393" s="21">
        <v>183</v>
      </c>
      <c r="N393" s="20">
        <v>6.6388499999999997</v>
      </c>
      <c r="O393" s="21">
        <v>454</v>
      </c>
      <c r="P393" s="20">
        <v>130.72210050000001</v>
      </c>
      <c r="Q393" s="20">
        <v>58.968729500000002</v>
      </c>
      <c r="R393" s="20">
        <v>189.69083000000001</v>
      </c>
      <c r="S393" s="20">
        <v>179.318555</v>
      </c>
      <c r="T393" s="20">
        <v>10.372275</v>
      </c>
      <c r="U393" s="21">
        <v>183</v>
      </c>
      <c r="V393" s="20">
        <v>4.8419400000000001</v>
      </c>
      <c r="W393" s="20">
        <v>2.1809599999999998</v>
      </c>
      <c r="X393" s="20">
        <v>7.0228999999999999</v>
      </c>
      <c r="Y393" s="20">
        <v>6.6388499999999997</v>
      </c>
      <c r="Z393" s="21">
        <v>454</v>
      </c>
      <c r="AA393" s="21">
        <v>0</v>
      </c>
      <c r="AB393" s="21">
        <v>454</v>
      </c>
      <c r="AC393" s="21">
        <v>0</v>
      </c>
      <c r="AD393" s="21">
        <v>20</v>
      </c>
      <c r="AE393" s="21">
        <v>0</v>
      </c>
    </row>
    <row r="394" spans="1:31">
      <c r="A394" s="16">
        <v>386</v>
      </c>
      <c r="B394" s="17" t="s">
        <v>139</v>
      </c>
      <c r="C394" s="17">
        <v>5</v>
      </c>
      <c r="D394" s="17" t="s">
        <v>30</v>
      </c>
      <c r="E394" s="11"/>
      <c r="F394" s="17" t="s">
        <v>128</v>
      </c>
      <c r="G394" s="17" t="s">
        <v>131</v>
      </c>
      <c r="H394" s="18">
        <v>41060</v>
      </c>
      <c r="I394" s="19">
        <v>1</v>
      </c>
      <c r="J394" s="20">
        <v>35.530175</v>
      </c>
      <c r="K394" s="20">
        <v>24.247714999999999</v>
      </c>
      <c r="L394" s="21">
        <v>9</v>
      </c>
      <c r="M394" s="21">
        <v>36</v>
      </c>
      <c r="N394" s="20">
        <v>1.2022600000000001</v>
      </c>
      <c r="O394" s="21">
        <v>85</v>
      </c>
      <c r="P394" s="20">
        <v>20.998915</v>
      </c>
      <c r="Q394" s="20">
        <v>14.53126</v>
      </c>
      <c r="R394" s="20">
        <v>35.530175</v>
      </c>
      <c r="S394" s="20">
        <v>32.521132999999999</v>
      </c>
      <c r="T394" s="20">
        <v>3.009042</v>
      </c>
      <c r="U394" s="21">
        <v>36</v>
      </c>
      <c r="V394" s="20">
        <v>0.77629999999999999</v>
      </c>
      <c r="W394" s="20">
        <v>0.53720000000000001</v>
      </c>
      <c r="X394" s="20">
        <v>1.3134999999999999</v>
      </c>
      <c r="Y394" s="20">
        <v>1.2022600000000001</v>
      </c>
      <c r="Z394" s="21">
        <v>85</v>
      </c>
      <c r="AA394" s="21">
        <v>0</v>
      </c>
      <c r="AB394" s="21">
        <v>85</v>
      </c>
      <c r="AC394" s="21">
        <v>0</v>
      </c>
      <c r="AD394" s="21">
        <v>9</v>
      </c>
      <c r="AE394" s="21">
        <v>0</v>
      </c>
    </row>
    <row r="395" spans="1:31">
      <c r="A395" s="16">
        <v>387</v>
      </c>
      <c r="B395" s="17" t="s">
        <v>139</v>
      </c>
      <c r="C395" s="17">
        <v>5</v>
      </c>
      <c r="D395" s="17" t="s">
        <v>30</v>
      </c>
      <c r="E395" s="11"/>
      <c r="F395" s="17" t="s">
        <v>128</v>
      </c>
      <c r="G395" s="17" t="s">
        <v>131</v>
      </c>
      <c r="H395" s="18">
        <v>41375</v>
      </c>
      <c r="I395" s="19">
        <v>1</v>
      </c>
      <c r="J395" s="20">
        <v>157.43819999999999</v>
      </c>
      <c r="K395" s="20">
        <v>127.20629</v>
      </c>
      <c r="L395" s="21">
        <v>24</v>
      </c>
      <c r="M395" s="21">
        <v>161</v>
      </c>
      <c r="N395" s="20">
        <v>5.1873300000000002</v>
      </c>
      <c r="O395" s="21">
        <v>370</v>
      </c>
      <c r="P395" s="20">
        <v>95.036694999999995</v>
      </c>
      <c r="Q395" s="20">
        <v>40.735154999999999</v>
      </c>
      <c r="R395" s="20">
        <v>135.77185</v>
      </c>
      <c r="S395" s="20">
        <v>126.574163</v>
      </c>
      <c r="T395" s="20">
        <v>9.1976870000000002</v>
      </c>
      <c r="U395" s="21">
        <v>137</v>
      </c>
      <c r="V395" s="20">
        <v>3.3297500000000002</v>
      </c>
      <c r="W395" s="20">
        <v>1.43428</v>
      </c>
      <c r="X395" s="20">
        <v>4.76403</v>
      </c>
      <c r="Y395" s="20">
        <v>4.4363299999999999</v>
      </c>
      <c r="Z395" s="21">
        <v>148</v>
      </c>
      <c r="AA395" s="21">
        <v>187</v>
      </c>
      <c r="AB395" s="21">
        <v>335</v>
      </c>
      <c r="AC395" s="21">
        <v>0</v>
      </c>
      <c r="AD395" s="21">
        <v>14</v>
      </c>
      <c r="AE395" s="21">
        <v>0</v>
      </c>
    </row>
    <row r="396" spans="1:31">
      <c r="A396" s="16">
        <v>388</v>
      </c>
      <c r="B396" s="17" t="s">
        <v>139</v>
      </c>
      <c r="C396" s="17">
        <v>5</v>
      </c>
      <c r="D396" s="17" t="s">
        <v>30</v>
      </c>
      <c r="E396" s="11"/>
      <c r="F396" s="17" t="s">
        <v>128</v>
      </c>
      <c r="G396" s="17" t="s">
        <v>129</v>
      </c>
      <c r="H396" s="18">
        <v>41446</v>
      </c>
      <c r="I396" s="19">
        <v>1</v>
      </c>
      <c r="J396" s="20">
        <v>950.70270500000004</v>
      </c>
      <c r="K396" s="20">
        <v>808.09727299999997</v>
      </c>
      <c r="L396" s="21">
        <v>83</v>
      </c>
      <c r="M396" s="21">
        <v>885</v>
      </c>
      <c r="N396" s="20">
        <v>32.953299999999999</v>
      </c>
      <c r="O396" s="21">
        <v>1995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1">
        <v>0</v>
      </c>
      <c r="V396" s="20">
        <v>0</v>
      </c>
      <c r="W396" s="20">
        <v>0</v>
      </c>
      <c r="X396" s="20">
        <v>0</v>
      </c>
      <c r="Y396" s="20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</row>
    <row r="397" spans="1:31">
      <c r="A397" s="16">
        <v>389</v>
      </c>
      <c r="B397" s="17" t="s">
        <v>139</v>
      </c>
      <c r="C397" s="17">
        <v>5</v>
      </c>
      <c r="D397" s="17" t="s">
        <v>30</v>
      </c>
      <c r="E397" s="11"/>
      <c r="F397" s="17" t="s">
        <v>128</v>
      </c>
      <c r="G397" s="17" t="s">
        <v>131</v>
      </c>
      <c r="H397" s="18">
        <v>41446</v>
      </c>
      <c r="I397" s="19">
        <v>1</v>
      </c>
      <c r="J397" s="20">
        <v>16.966684999999998</v>
      </c>
      <c r="K397" s="20">
        <v>12.781126</v>
      </c>
      <c r="L397" s="21">
        <v>4</v>
      </c>
      <c r="M397" s="21">
        <v>18</v>
      </c>
      <c r="N397" s="20">
        <v>0.5212</v>
      </c>
      <c r="O397" s="21">
        <v>31</v>
      </c>
      <c r="P397" s="20">
        <v>15.35397</v>
      </c>
      <c r="Q397" s="20">
        <v>1.6155999999999999</v>
      </c>
      <c r="R397" s="20">
        <v>16.969570000000001</v>
      </c>
      <c r="S397" s="20">
        <v>15.036619999999999</v>
      </c>
      <c r="T397" s="20">
        <v>1.9329499999999999</v>
      </c>
      <c r="U397" s="21">
        <v>18</v>
      </c>
      <c r="V397" s="20">
        <v>0.53220000000000001</v>
      </c>
      <c r="W397" s="20">
        <v>5.6000000000000001E-2</v>
      </c>
      <c r="X397" s="20">
        <v>0.58819999999999995</v>
      </c>
      <c r="Y397" s="20">
        <v>0.5212</v>
      </c>
      <c r="Z397" s="21">
        <v>14</v>
      </c>
      <c r="AA397" s="21">
        <v>17</v>
      </c>
      <c r="AB397" s="21">
        <v>31</v>
      </c>
      <c r="AC397" s="21">
        <v>0</v>
      </c>
      <c r="AD397" s="21">
        <v>1</v>
      </c>
      <c r="AE397" s="21">
        <v>0</v>
      </c>
    </row>
    <row r="398" spans="1:31">
      <c r="A398" s="16">
        <v>390</v>
      </c>
      <c r="B398" s="17" t="s">
        <v>139</v>
      </c>
      <c r="C398" s="17">
        <v>5</v>
      </c>
      <c r="D398" s="17" t="s">
        <v>31</v>
      </c>
      <c r="E398" s="11"/>
      <c r="F398" s="17" t="s">
        <v>128</v>
      </c>
      <c r="G398" s="17" t="s">
        <v>130</v>
      </c>
      <c r="H398" s="18">
        <v>39809</v>
      </c>
      <c r="I398" s="19">
        <v>1</v>
      </c>
      <c r="J398" s="20">
        <v>1417.4880536000001</v>
      </c>
      <c r="K398" s="20">
        <v>781.46060406000004</v>
      </c>
      <c r="L398" s="21">
        <v>152</v>
      </c>
      <c r="M398" s="21">
        <v>1266</v>
      </c>
      <c r="N398" s="20">
        <v>45.606290000000001</v>
      </c>
      <c r="O398" s="21">
        <v>3919</v>
      </c>
      <c r="P398" s="20">
        <v>34.2698155</v>
      </c>
      <c r="Q398" s="20">
        <v>1383.2182381</v>
      </c>
      <c r="R398" s="20">
        <v>1417.4880536000001</v>
      </c>
      <c r="S398" s="20">
        <v>1340.3761436</v>
      </c>
      <c r="T398" s="20">
        <v>77.111909999999995</v>
      </c>
      <c r="U398" s="21">
        <v>1604</v>
      </c>
      <c r="V398" s="20">
        <v>1.2114</v>
      </c>
      <c r="W398" s="20">
        <v>48.895240000000001</v>
      </c>
      <c r="X398" s="20">
        <v>50.106639999999999</v>
      </c>
      <c r="Y398" s="20">
        <v>45.606290000000001</v>
      </c>
      <c r="Z398" s="21">
        <v>3919</v>
      </c>
      <c r="AA398" s="21">
        <v>0</v>
      </c>
      <c r="AB398" s="21">
        <v>3919</v>
      </c>
      <c r="AC398" s="21">
        <v>0</v>
      </c>
      <c r="AD398" s="21">
        <v>152</v>
      </c>
      <c r="AE398" s="21">
        <v>152</v>
      </c>
    </row>
    <row r="399" spans="1:31">
      <c r="A399" s="16">
        <v>391</v>
      </c>
      <c r="B399" s="17" t="s">
        <v>139</v>
      </c>
      <c r="C399" s="17">
        <v>5</v>
      </c>
      <c r="D399" s="17" t="s">
        <v>31</v>
      </c>
      <c r="E399" s="11"/>
      <c r="F399" s="17" t="s">
        <v>128</v>
      </c>
      <c r="G399" s="17" t="s">
        <v>129</v>
      </c>
      <c r="H399" s="18">
        <v>39902</v>
      </c>
      <c r="I399" s="19">
        <v>1</v>
      </c>
      <c r="J399" s="20">
        <v>479.75214633000002</v>
      </c>
      <c r="K399" s="20">
        <v>430.40923056999998</v>
      </c>
      <c r="L399" s="21">
        <v>58</v>
      </c>
      <c r="M399" s="21">
        <v>516</v>
      </c>
      <c r="N399" s="20">
        <v>16.91649</v>
      </c>
      <c r="O399" s="21">
        <v>1269</v>
      </c>
      <c r="P399" s="20">
        <v>171.92256734</v>
      </c>
      <c r="Q399" s="20">
        <v>325.28679598999997</v>
      </c>
      <c r="R399" s="20">
        <v>497.20936332999997</v>
      </c>
      <c r="S399" s="20">
        <v>479.75214633000002</v>
      </c>
      <c r="T399" s="20">
        <v>17.457217</v>
      </c>
      <c r="U399" s="21">
        <v>548</v>
      </c>
      <c r="V399" s="20">
        <v>5.9277100000000003</v>
      </c>
      <c r="W399" s="20">
        <v>11.57788</v>
      </c>
      <c r="X399" s="20">
        <v>17.505590000000002</v>
      </c>
      <c r="Y399" s="20">
        <v>16.91649</v>
      </c>
      <c r="Z399" s="21">
        <v>1269</v>
      </c>
      <c r="AA399" s="21">
        <v>0</v>
      </c>
      <c r="AB399" s="21">
        <v>1269</v>
      </c>
      <c r="AC399" s="21">
        <v>0</v>
      </c>
      <c r="AD399" s="21">
        <v>58</v>
      </c>
      <c r="AE399" s="21">
        <v>58</v>
      </c>
    </row>
    <row r="400" spans="1:31">
      <c r="A400" s="16">
        <v>392</v>
      </c>
      <c r="B400" s="17" t="s">
        <v>139</v>
      </c>
      <c r="C400" s="17">
        <v>5</v>
      </c>
      <c r="D400" s="17" t="s">
        <v>31</v>
      </c>
      <c r="E400" s="11"/>
      <c r="F400" s="17" t="s">
        <v>128</v>
      </c>
      <c r="G400" s="17" t="s">
        <v>131</v>
      </c>
      <c r="H400" s="18">
        <v>40365</v>
      </c>
      <c r="I400" s="19">
        <v>1</v>
      </c>
      <c r="J400" s="20">
        <v>10.4808716</v>
      </c>
      <c r="K400" s="20">
        <v>8.5460571999999999</v>
      </c>
      <c r="L400" s="21">
        <v>2</v>
      </c>
      <c r="M400" s="21">
        <v>12</v>
      </c>
      <c r="N400" s="20">
        <v>0.52780000000000005</v>
      </c>
      <c r="O400" s="21">
        <v>41</v>
      </c>
      <c r="P400" s="20">
        <v>0</v>
      </c>
      <c r="Q400" s="20">
        <v>10.4808716</v>
      </c>
      <c r="R400" s="20">
        <v>10.4808716</v>
      </c>
      <c r="S400" s="20">
        <v>9.4808716000000004</v>
      </c>
      <c r="T400" s="20">
        <v>1</v>
      </c>
      <c r="U400" s="21">
        <v>12</v>
      </c>
      <c r="V400" s="20">
        <v>0</v>
      </c>
      <c r="W400" s="20">
        <v>0.59230000000000005</v>
      </c>
      <c r="X400" s="20">
        <v>0.59230000000000005</v>
      </c>
      <c r="Y400" s="20">
        <v>0.52780000000000005</v>
      </c>
      <c r="Z400" s="21">
        <v>41</v>
      </c>
      <c r="AA400" s="21">
        <v>0</v>
      </c>
      <c r="AB400" s="21">
        <v>41</v>
      </c>
      <c r="AC400" s="21">
        <v>0</v>
      </c>
      <c r="AD400" s="21">
        <v>2</v>
      </c>
      <c r="AE400" s="21">
        <v>2</v>
      </c>
    </row>
    <row r="401" spans="1:31">
      <c r="A401" s="16">
        <v>393</v>
      </c>
      <c r="B401" s="17" t="s">
        <v>139</v>
      </c>
      <c r="C401" s="17">
        <v>5</v>
      </c>
      <c r="D401" s="17" t="s">
        <v>31</v>
      </c>
      <c r="E401" s="11"/>
      <c r="F401" s="17" t="s">
        <v>128</v>
      </c>
      <c r="G401" s="17" t="s">
        <v>129</v>
      </c>
      <c r="H401" s="18">
        <v>40375</v>
      </c>
      <c r="I401" s="19">
        <v>1</v>
      </c>
      <c r="J401" s="20">
        <v>496.48189502999998</v>
      </c>
      <c r="K401" s="20">
        <v>400.70890846999998</v>
      </c>
      <c r="L401" s="21">
        <v>55</v>
      </c>
      <c r="M401" s="21">
        <v>481</v>
      </c>
      <c r="N401" s="20">
        <v>16.676649999999999</v>
      </c>
      <c r="O401" s="21">
        <v>1125</v>
      </c>
      <c r="P401" s="20">
        <v>184.56639214</v>
      </c>
      <c r="Q401" s="20">
        <v>311.91550289000003</v>
      </c>
      <c r="R401" s="20">
        <v>496.48189502999998</v>
      </c>
      <c r="S401" s="20">
        <v>444.64490919999997</v>
      </c>
      <c r="T401" s="20">
        <v>51.836985830000003</v>
      </c>
      <c r="U401" s="21">
        <v>449</v>
      </c>
      <c r="V401" s="20">
        <v>6.3038100000000004</v>
      </c>
      <c r="W401" s="20">
        <v>11.429449999999999</v>
      </c>
      <c r="X401" s="20">
        <v>17.733260000000001</v>
      </c>
      <c r="Y401" s="20">
        <v>16.293410000000002</v>
      </c>
      <c r="Z401" s="21">
        <v>1125</v>
      </c>
      <c r="AA401" s="21">
        <v>0</v>
      </c>
      <c r="AB401" s="21">
        <v>1125</v>
      </c>
      <c r="AC401" s="21">
        <v>33</v>
      </c>
      <c r="AD401" s="21">
        <v>55</v>
      </c>
      <c r="AE401" s="21">
        <v>55</v>
      </c>
    </row>
    <row r="402" spans="1:31">
      <c r="A402" s="16">
        <v>394</v>
      </c>
      <c r="B402" s="17" t="s">
        <v>139</v>
      </c>
      <c r="C402" s="17">
        <v>5</v>
      </c>
      <c r="D402" s="17" t="s">
        <v>31</v>
      </c>
      <c r="E402" s="11"/>
      <c r="F402" s="17" t="s">
        <v>128</v>
      </c>
      <c r="G402" s="17" t="s">
        <v>131</v>
      </c>
      <c r="H402" s="18">
        <v>40756</v>
      </c>
      <c r="I402" s="19">
        <v>1</v>
      </c>
      <c r="J402" s="20">
        <v>40.013720599999999</v>
      </c>
      <c r="K402" s="20">
        <v>25.80829258</v>
      </c>
      <c r="L402" s="21">
        <v>9</v>
      </c>
      <c r="M402" s="21">
        <v>42</v>
      </c>
      <c r="N402" s="20">
        <v>1.6116999999999999</v>
      </c>
      <c r="O402" s="21">
        <v>120</v>
      </c>
      <c r="P402" s="20">
        <v>1.0945077000000001</v>
      </c>
      <c r="Q402" s="20">
        <v>38.919212899999998</v>
      </c>
      <c r="R402" s="20">
        <v>40.013720599999999</v>
      </c>
      <c r="S402" s="20">
        <v>40.013720599999999</v>
      </c>
      <c r="T402" s="20">
        <v>0</v>
      </c>
      <c r="U402" s="21">
        <v>42</v>
      </c>
      <c r="V402" s="20">
        <v>4.2900000000000001E-2</v>
      </c>
      <c r="W402" s="20">
        <v>1.5688</v>
      </c>
      <c r="X402" s="20">
        <v>1.6116999999999999</v>
      </c>
      <c r="Y402" s="20">
        <v>1.6116999999999999</v>
      </c>
      <c r="Z402" s="21">
        <v>120</v>
      </c>
      <c r="AA402" s="21">
        <v>0</v>
      </c>
      <c r="AB402" s="21">
        <v>120</v>
      </c>
      <c r="AC402" s="21">
        <v>0</v>
      </c>
      <c r="AD402" s="21">
        <v>9</v>
      </c>
      <c r="AE402" s="21">
        <v>5</v>
      </c>
    </row>
    <row r="403" spans="1:31">
      <c r="A403" s="16">
        <v>395</v>
      </c>
      <c r="B403" s="17" t="s">
        <v>139</v>
      </c>
      <c r="C403" s="17">
        <v>5</v>
      </c>
      <c r="D403" s="17" t="s">
        <v>31</v>
      </c>
      <c r="E403" s="11"/>
      <c r="F403" s="17" t="s">
        <v>128</v>
      </c>
      <c r="G403" s="17" t="s">
        <v>129</v>
      </c>
      <c r="H403" s="18">
        <v>40764</v>
      </c>
      <c r="I403" s="19">
        <v>1</v>
      </c>
      <c r="J403" s="20">
        <v>525.19642069999998</v>
      </c>
      <c r="K403" s="20">
        <v>332.01827028999998</v>
      </c>
      <c r="L403" s="21">
        <v>106</v>
      </c>
      <c r="M403" s="21">
        <v>582</v>
      </c>
      <c r="N403" s="20">
        <v>21.59863</v>
      </c>
      <c r="O403" s="21">
        <v>1690</v>
      </c>
      <c r="P403" s="20">
        <v>193.34051034000001</v>
      </c>
      <c r="Q403" s="20">
        <v>345.80644991000003</v>
      </c>
      <c r="R403" s="20">
        <v>539.14696025000001</v>
      </c>
      <c r="S403" s="20">
        <v>518.98996669999997</v>
      </c>
      <c r="T403" s="20">
        <v>20.156993549999999</v>
      </c>
      <c r="U403" s="21">
        <v>575</v>
      </c>
      <c r="V403" s="20">
        <v>7.4985600000000003</v>
      </c>
      <c r="W403" s="20">
        <v>14.44261</v>
      </c>
      <c r="X403" s="20">
        <v>21.94117</v>
      </c>
      <c r="Y403" s="20">
        <v>21.50684</v>
      </c>
      <c r="Z403" s="21">
        <v>1690</v>
      </c>
      <c r="AA403" s="21">
        <v>0</v>
      </c>
      <c r="AB403" s="21">
        <v>1690</v>
      </c>
      <c r="AC403" s="21">
        <v>0</v>
      </c>
      <c r="AD403" s="21">
        <v>106</v>
      </c>
      <c r="AE403" s="21">
        <v>47</v>
      </c>
    </row>
    <row r="404" spans="1:31">
      <c r="A404" s="16">
        <v>396</v>
      </c>
      <c r="B404" s="17" t="s">
        <v>139</v>
      </c>
      <c r="C404" s="17">
        <v>5</v>
      </c>
      <c r="D404" s="17" t="s">
        <v>31</v>
      </c>
      <c r="E404" s="11"/>
      <c r="F404" s="17" t="s">
        <v>128</v>
      </c>
      <c r="G404" s="17" t="s">
        <v>129</v>
      </c>
      <c r="H404" s="18">
        <v>40906</v>
      </c>
      <c r="I404" s="19">
        <v>1</v>
      </c>
      <c r="J404" s="20">
        <v>311.00487750000002</v>
      </c>
      <c r="K404" s="20">
        <v>144.99336349000001</v>
      </c>
      <c r="L404" s="21">
        <v>35</v>
      </c>
      <c r="M404" s="21">
        <v>221</v>
      </c>
      <c r="N404" s="20">
        <v>8.24376</v>
      </c>
      <c r="O404" s="21">
        <v>678</v>
      </c>
      <c r="P404" s="20">
        <v>55.273223100000003</v>
      </c>
      <c r="Q404" s="20">
        <v>256.01898611000001</v>
      </c>
      <c r="R404" s="20">
        <v>311.29220921000001</v>
      </c>
      <c r="S404" s="20">
        <v>224.76107141</v>
      </c>
      <c r="T404" s="20">
        <v>86.531137799999996</v>
      </c>
      <c r="U404" s="21">
        <v>223</v>
      </c>
      <c r="V404" s="20">
        <v>2.0554000000000001</v>
      </c>
      <c r="W404" s="20">
        <v>7.4504400000000004</v>
      </c>
      <c r="X404" s="20">
        <v>9.5058399999999992</v>
      </c>
      <c r="Y404" s="20">
        <v>8.2433599999999991</v>
      </c>
      <c r="Z404" s="21">
        <v>678</v>
      </c>
      <c r="AA404" s="21">
        <v>0</v>
      </c>
      <c r="AB404" s="21">
        <v>678</v>
      </c>
      <c r="AC404" s="21">
        <v>0</v>
      </c>
      <c r="AD404" s="21">
        <v>35</v>
      </c>
      <c r="AE404" s="21">
        <v>17</v>
      </c>
    </row>
    <row r="405" spans="1:31">
      <c r="A405" s="16">
        <v>397</v>
      </c>
      <c r="B405" s="17" t="s">
        <v>139</v>
      </c>
      <c r="C405" s="17">
        <v>5</v>
      </c>
      <c r="D405" s="17" t="s">
        <v>31</v>
      </c>
      <c r="E405" s="11"/>
      <c r="F405" s="17" t="s">
        <v>128</v>
      </c>
      <c r="G405" s="17" t="s">
        <v>129</v>
      </c>
      <c r="H405" s="18">
        <v>40998</v>
      </c>
      <c r="I405" s="19">
        <v>1</v>
      </c>
      <c r="J405" s="20">
        <v>273.19971090000001</v>
      </c>
      <c r="K405" s="20">
        <v>114.85664020999999</v>
      </c>
      <c r="L405" s="21">
        <v>20</v>
      </c>
      <c r="M405" s="21">
        <v>163</v>
      </c>
      <c r="N405" s="20">
        <v>6.0330599999999999</v>
      </c>
      <c r="O405" s="21">
        <v>508</v>
      </c>
      <c r="P405" s="20">
        <v>81.156739680000001</v>
      </c>
      <c r="Q405" s="20">
        <v>185.39699977999999</v>
      </c>
      <c r="R405" s="20">
        <v>266.55373945999997</v>
      </c>
      <c r="S405" s="20">
        <v>166.68237889</v>
      </c>
      <c r="T405" s="20">
        <v>99.871360569999993</v>
      </c>
      <c r="U405" s="21">
        <v>155</v>
      </c>
      <c r="V405" s="20">
        <v>2.3317199999999998</v>
      </c>
      <c r="W405" s="20">
        <v>4.9560000000000004</v>
      </c>
      <c r="X405" s="20">
        <v>7.2877200000000002</v>
      </c>
      <c r="Y405" s="20">
        <v>5.8466699999999996</v>
      </c>
      <c r="Z405" s="21">
        <v>348</v>
      </c>
      <c r="AA405" s="21">
        <v>130</v>
      </c>
      <c r="AB405" s="21">
        <v>478</v>
      </c>
      <c r="AC405" s="21">
        <v>0</v>
      </c>
      <c r="AD405" s="21">
        <v>10</v>
      </c>
      <c r="AE405" s="21">
        <v>4</v>
      </c>
    </row>
    <row r="406" spans="1:31">
      <c r="A406" s="16">
        <v>398</v>
      </c>
      <c r="B406" s="17" t="s">
        <v>139</v>
      </c>
      <c r="C406" s="17">
        <v>5</v>
      </c>
      <c r="D406" s="17" t="s">
        <v>31</v>
      </c>
      <c r="E406" s="11"/>
      <c r="F406" s="17" t="s">
        <v>128</v>
      </c>
      <c r="G406" s="17" t="s">
        <v>131</v>
      </c>
      <c r="H406" s="18">
        <v>40998</v>
      </c>
      <c r="I406" s="19">
        <v>1</v>
      </c>
      <c r="J406" s="20">
        <v>183.29199378999999</v>
      </c>
      <c r="K406" s="20">
        <v>118.23674246</v>
      </c>
      <c r="L406" s="21">
        <v>40</v>
      </c>
      <c r="M406" s="21">
        <v>201</v>
      </c>
      <c r="N406" s="20">
        <v>7.1298000000000004</v>
      </c>
      <c r="O406" s="21">
        <v>512</v>
      </c>
      <c r="P406" s="20">
        <v>28.94731694</v>
      </c>
      <c r="Q406" s="20">
        <v>82.202534869999994</v>
      </c>
      <c r="R406" s="20">
        <v>111.14985181</v>
      </c>
      <c r="S406" s="20">
        <v>111.14985181</v>
      </c>
      <c r="T406" s="20">
        <v>0</v>
      </c>
      <c r="U406" s="21">
        <v>131</v>
      </c>
      <c r="V406" s="20">
        <v>1.1477999999999999</v>
      </c>
      <c r="W406" s="20">
        <v>3.4554999999999998</v>
      </c>
      <c r="X406" s="20">
        <v>4.6032999999999999</v>
      </c>
      <c r="Y406" s="20">
        <v>4.6032999999999999</v>
      </c>
      <c r="Z406" s="21">
        <v>327</v>
      </c>
      <c r="AA406" s="21">
        <v>0</v>
      </c>
      <c r="AB406" s="21">
        <v>327</v>
      </c>
      <c r="AC406" s="21">
        <v>0</v>
      </c>
      <c r="AD406" s="21">
        <v>29</v>
      </c>
      <c r="AE406" s="21">
        <v>10</v>
      </c>
    </row>
    <row r="407" spans="1:31">
      <c r="A407" s="16">
        <v>399</v>
      </c>
      <c r="B407" s="17" t="s">
        <v>139</v>
      </c>
      <c r="C407" s="17">
        <v>5</v>
      </c>
      <c r="D407" s="17" t="s">
        <v>31</v>
      </c>
      <c r="E407" s="11"/>
      <c r="F407" s="17" t="s">
        <v>128</v>
      </c>
      <c r="G407" s="17" t="s">
        <v>131</v>
      </c>
      <c r="H407" s="18">
        <v>41073</v>
      </c>
      <c r="I407" s="19">
        <v>1</v>
      </c>
      <c r="J407" s="20">
        <v>65.066167899999996</v>
      </c>
      <c r="K407" s="20">
        <v>41.974184899999997</v>
      </c>
      <c r="L407" s="21">
        <v>13</v>
      </c>
      <c r="M407" s="21">
        <v>64</v>
      </c>
      <c r="N407" s="20">
        <v>2.36707</v>
      </c>
      <c r="O407" s="21">
        <v>167</v>
      </c>
      <c r="P407" s="20">
        <v>8.7041225999999998</v>
      </c>
      <c r="Q407" s="20">
        <v>26.494031700000001</v>
      </c>
      <c r="R407" s="20">
        <v>35.198154299999999</v>
      </c>
      <c r="S407" s="20">
        <v>35.050398899999998</v>
      </c>
      <c r="T407" s="20">
        <v>0.14775540000000001</v>
      </c>
      <c r="U407" s="21">
        <v>47</v>
      </c>
      <c r="V407" s="20">
        <v>0.30930000000000002</v>
      </c>
      <c r="W407" s="20">
        <v>0.96026999999999996</v>
      </c>
      <c r="X407" s="20">
        <v>1.2695700000000001</v>
      </c>
      <c r="Y407" s="20">
        <v>1.26387</v>
      </c>
      <c r="Z407" s="21">
        <v>103</v>
      </c>
      <c r="AA407" s="21">
        <v>0</v>
      </c>
      <c r="AB407" s="21">
        <v>103</v>
      </c>
      <c r="AC407" s="21">
        <v>0</v>
      </c>
      <c r="AD407" s="21">
        <v>5</v>
      </c>
      <c r="AE407" s="21">
        <v>1</v>
      </c>
    </row>
    <row r="408" spans="1:31">
      <c r="A408" s="16">
        <v>400</v>
      </c>
      <c r="B408" s="17" t="s">
        <v>139</v>
      </c>
      <c r="C408" s="17">
        <v>5</v>
      </c>
      <c r="D408" s="17" t="s">
        <v>31</v>
      </c>
      <c r="E408" s="11"/>
      <c r="F408" s="17" t="s">
        <v>128</v>
      </c>
      <c r="G408" s="17" t="s">
        <v>129</v>
      </c>
      <c r="H408" s="18">
        <v>41484</v>
      </c>
      <c r="I408" s="19">
        <v>1</v>
      </c>
      <c r="J408" s="20">
        <v>874.1455565</v>
      </c>
      <c r="K408" s="20">
        <v>643.42174854999996</v>
      </c>
      <c r="L408" s="21">
        <v>103</v>
      </c>
      <c r="M408" s="21">
        <v>635</v>
      </c>
      <c r="N408" s="20">
        <v>23.020130000000002</v>
      </c>
      <c r="O408" s="21">
        <v>1790</v>
      </c>
      <c r="P408" s="20">
        <v>37.052360100000001</v>
      </c>
      <c r="Q408" s="20">
        <v>38.739370950000001</v>
      </c>
      <c r="R408" s="20">
        <v>75.791731049999996</v>
      </c>
      <c r="S408" s="20">
        <v>69.119573349999996</v>
      </c>
      <c r="T408" s="20">
        <v>6.6721576999999996</v>
      </c>
      <c r="U408" s="21">
        <v>63</v>
      </c>
      <c r="V408" s="20">
        <v>1.2094</v>
      </c>
      <c r="W408" s="20">
        <v>1.39513</v>
      </c>
      <c r="X408" s="20">
        <v>2.60453</v>
      </c>
      <c r="Y408" s="20">
        <v>2.44448</v>
      </c>
      <c r="Z408" s="21">
        <v>96</v>
      </c>
      <c r="AA408" s="21">
        <v>80</v>
      </c>
      <c r="AB408" s="21">
        <v>176</v>
      </c>
      <c r="AC408" s="21">
        <v>0</v>
      </c>
      <c r="AD408" s="21">
        <v>8</v>
      </c>
      <c r="AE408" s="21">
        <v>0</v>
      </c>
    </row>
    <row r="409" spans="1:31">
      <c r="A409" s="16">
        <v>401</v>
      </c>
      <c r="B409" s="17" t="s">
        <v>139</v>
      </c>
      <c r="C409" s="17">
        <v>5</v>
      </c>
      <c r="D409" s="17" t="s">
        <v>34</v>
      </c>
      <c r="E409" s="11"/>
      <c r="F409" s="17" t="s">
        <v>128</v>
      </c>
      <c r="G409" s="17" t="s">
        <v>129</v>
      </c>
      <c r="H409" s="18">
        <v>39603</v>
      </c>
      <c r="I409" s="19">
        <v>3</v>
      </c>
      <c r="J409" s="20">
        <v>604.21021099999996</v>
      </c>
      <c r="K409" s="20">
        <v>394.46521100000001</v>
      </c>
      <c r="L409" s="21">
        <v>57</v>
      </c>
      <c r="M409" s="21">
        <v>682</v>
      </c>
      <c r="N409" s="20">
        <v>20.323090000000001</v>
      </c>
      <c r="O409" s="21">
        <v>1812</v>
      </c>
      <c r="P409" s="20">
        <v>114.2375265</v>
      </c>
      <c r="Q409" s="20">
        <v>480.88355890000003</v>
      </c>
      <c r="R409" s="20">
        <v>595.12108539999997</v>
      </c>
      <c r="S409" s="20">
        <v>595.12108539999997</v>
      </c>
      <c r="T409" s="20">
        <v>0</v>
      </c>
      <c r="U409" s="21">
        <v>682</v>
      </c>
      <c r="V409" s="20">
        <v>3.3243100000000001</v>
      </c>
      <c r="W409" s="20">
        <v>16.99878</v>
      </c>
      <c r="X409" s="20">
        <v>20.323090000000001</v>
      </c>
      <c r="Y409" s="20">
        <v>20.323090000000001</v>
      </c>
      <c r="Z409" s="21">
        <v>1774</v>
      </c>
      <c r="AA409" s="21">
        <v>38</v>
      </c>
      <c r="AB409" s="21">
        <v>1812</v>
      </c>
      <c r="AC409" s="21">
        <v>0</v>
      </c>
      <c r="AD409" s="21">
        <v>53</v>
      </c>
      <c r="AE409" s="21">
        <v>53</v>
      </c>
    </row>
    <row r="410" spans="1:31">
      <c r="A410" s="16">
        <v>402</v>
      </c>
      <c r="B410" s="17" t="s">
        <v>139</v>
      </c>
      <c r="C410" s="17">
        <v>5</v>
      </c>
      <c r="D410" s="17" t="s">
        <v>34</v>
      </c>
      <c r="E410" s="11"/>
      <c r="F410" s="17" t="s">
        <v>128</v>
      </c>
      <c r="G410" s="17" t="s">
        <v>130</v>
      </c>
      <c r="H410" s="18">
        <v>39792</v>
      </c>
      <c r="I410" s="19">
        <v>3</v>
      </c>
      <c r="J410" s="20">
        <v>2761.0650114300001</v>
      </c>
      <c r="K410" s="20">
        <v>1401.28666623</v>
      </c>
      <c r="L410" s="21">
        <v>226</v>
      </c>
      <c r="M410" s="21">
        <v>1992</v>
      </c>
      <c r="N410" s="20">
        <v>76.143469999999994</v>
      </c>
      <c r="O410" s="21">
        <v>6039</v>
      </c>
      <c r="P410" s="20">
        <v>910.19579309999995</v>
      </c>
      <c r="Q410" s="20">
        <v>1850.8722186299999</v>
      </c>
      <c r="R410" s="20">
        <v>2761.0680117299999</v>
      </c>
      <c r="S410" s="20">
        <v>2146.2530627299998</v>
      </c>
      <c r="T410" s="20">
        <v>614.81494899999996</v>
      </c>
      <c r="U410" s="21">
        <v>1995</v>
      </c>
      <c r="V410" s="20">
        <v>34.15936</v>
      </c>
      <c r="W410" s="20">
        <v>66.237269999999995</v>
      </c>
      <c r="X410" s="20">
        <v>100.39663</v>
      </c>
      <c r="Y410" s="20">
        <v>76.329009999999997</v>
      </c>
      <c r="Z410" s="21">
        <v>5825</v>
      </c>
      <c r="AA410" s="21">
        <v>214</v>
      </c>
      <c r="AB410" s="21">
        <v>6039</v>
      </c>
      <c r="AC410" s="21">
        <v>0</v>
      </c>
      <c r="AD410" s="21">
        <v>182</v>
      </c>
      <c r="AE410" s="21">
        <v>181</v>
      </c>
    </row>
    <row r="411" spans="1:31">
      <c r="A411" s="16">
        <v>403</v>
      </c>
      <c r="B411" s="17" t="s">
        <v>139</v>
      </c>
      <c r="C411" s="17">
        <v>5</v>
      </c>
      <c r="D411" s="17" t="s">
        <v>34</v>
      </c>
      <c r="E411" s="11"/>
      <c r="F411" s="17" t="s">
        <v>128</v>
      </c>
      <c r="G411" s="17" t="s">
        <v>129</v>
      </c>
      <c r="H411" s="18">
        <v>39898</v>
      </c>
      <c r="I411" s="19">
        <v>3</v>
      </c>
      <c r="J411" s="20">
        <v>927.45927500000005</v>
      </c>
      <c r="K411" s="20">
        <v>846.95581000000004</v>
      </c>
      <c r="L411" s="21">
        <v>87</v>
      </c>
      <c r="M411" s="21">
        <v>919</v>
      </c>
      <c r="N411" s="20">
        <v>36.823999999999998</v>
      </c>
      <c r="O411" s="21">
        <v>2589</v>
      </c>
      <c r="P411" s="20">
        <v>398.40337899999997</v>
      </c>
      <c r="Q411" s="20">
        <v>529.05589599999996</v>
      </c>
      <c r="R411" s="20">
        <v>927.45927500000005</v>
      </c>
      <c r="S411" s="20">
        <v>927.45927500000005</v>
      </c>
      <c r="T411" s="20">
        <v>0</v>
      </c>
      <c r="U411" s="21">
        <v>919</v>
      </c>
      <c r="V411" s="20">
        <v>15.422000000000001</v>
      </c>
      <c r="W411" s="20">
        <v>21.402000000000001</v>
      </c>
      <c r="X411" s="20">
        <v>36.823999999999998</v>
      </c>
      <c r="Y411" s="20">
        <v>36.823999999999998</v>
      </c>
      <c r="Z411" s="21">
        <v>2529</v>
      </c>
      <c r="AA411" s="21">
        <v>60</v>
      </c>
      <c r="AB411" s="21">
        <v>2589</v>
      </c>
      <c r="AC411" s="21">
        <v>0</v>
      </c>
      <c r="AD411" s="21">
        <v>82</v>
      </c>
      <c r="AE411" s="21">
        <v>82</v>
      </c>
    </row>
    <row r="412" spans="1:31">
      <c r="A412" s="16">
        <v>404</v>
      </c>
      <c r="B412" s="17" t="s">
        <v>139</v>
      </c>
      <c r="C412" s="17">
        <v>5</v>
      </c>
      <c r="D412" s="17" t="s">
        <v>34</v>
      </c>
      <c r="E412" s="11"/>
      <c r="F412" s="17" t="s">
        <v>128</v>
      </c>
      <c r="G412" s="17" t="s">
        <v>131</v>
      </c>
      <c r="H412" s="18">
        <v>40331</v>
      </c>
      <c r="I412" s="19">
        <v>3</v>
      </c>
      <c r="J412" s="20">
        <v>111.29609627000001</v>
      </c>
      <c r="K412" s="20">
        <v>93.024338270000001</v>
      </c>
      <c r="L412" s="21">
        <v>15</v>
      </c>
      <c r="M412" s="21">
        <v>119</v>
      </c>
      <c r="N412" s="20">
        <v>4.6475099999999996</v>
      </c>
      <c r="O412" s="21">
        <v>310</v>
      </c>
      <c r="P412" s="20">
        <v>63.90572864</v>
      </c>
      <c r="Q412" s="20">
        <v>48.428577369999999</v>
      </c>
      <c r="R412" s="20">
        <v>112.33430601000001</v>
      </c>
      <c r="S412" s="20">
        <v>106.40734601</v>
      </c>
      <c r="T412" s="20">
        <v>5.9269600000000002</v>
      </c>
      <c r="U412" s="21">
        <v>119</v>
      </c>
      <c r="V412" s="20">
        <v>2.7787000000000002</v>
      </c>
      <c r="W412" s="20">
        <v>2.0820099999999999</v>
      </c>
      <c r="X412" s="20">
        <v>4.8607100000000001</v>
      </c>
      <c r="Y412" s="20">
        <v>4.6475099999999996</v>
      </c>
      <c r="Z412" s="21">
        <v>310</v>
      </c>
      <c r="AA412" s="21">
        <v>0</v>
      </c>
      <c r="AB412" s="21">
        <v>310</v>
      </c>
      <c r="AC412" s="21">
        <v>0</v>
      </c>
      <c r="AD412" s="21">
        <v>15</v>
      </c>
      <c r="AE412" s="21">
        <v>15</v>
      </c>
    </row>
    <row r="413" spans="1:31">
      <c r="A413" s="16">
        <v>405</v>
      </c>
      <c r="B413" s="17" t="s">
        <v>139</v>
      </c>
      <c r="C413" s="17">
        <v>5</v>
      </c>
      <c r="D413" s="17" t="s">
        <v>34</v>
      </c>
      <c r="E413" s="11"/>
      <c r="F413" s="17" t="s">
        <v>128</v>
      </c>
      <c r="G413" s="17" t="s">
        <v>129</v>
      </c>
      <c r="H413" s="18">
        <v>40331</v>
      </c>
      <c r="I413" s="19">
        <v>3</v>
      </c>
      <c r="J413" s="20">
        <v>606.72669822</v>
      </c>
      <c r="K413" s="20">
        <v>478.84820471</v>
      </c>
      <c r="L413" s="21">
        <v>54</v>
      </c>
      <c r="M413" s="21">
        <v>533</v>
      </c>
      <c r="N413" s="20">
        <v>20.938099999999999</v>
      </c>
      <c r="O413" s="21">
        <v>1523</v>
      </c>
      <c r="P413" s="20">
        <v>344.85621802999998</v>
      </c>
      <c r="Q413" s="20">
        <v>219.53813829000001</v>
      </c>
      <c r="R413" s="20">
        <v>564.39435632000004</v>
      </c>
      <c r="S413" s="20">
        <v>524.36290485999996</v>
      </c>
      <c r="T413" s="20">
        <v>40.03145146</v>
      </c>
      <c r="U413" s="21">
        <v>533</v>
      </c>
      <c r="V413" s="20">
        <v>13.63161</v>
      </c>
      <c r="W413" s="20">
        <v>8.8278300000000005</v>
      </c>
      <c r="X413" s="20">
        <v>22.459440000000001</v>
      </c>
      <c r="Y413" s="20">
        <v>20.938099999999999</v>
      </c>
      <c r="Z413" s="21">
        <v>1517</v>
      </c>
      <c r="AA413" s="21">
        <v>6</v>
      </c>
      <c r="AB413" s="21">
        <v>1523</v>
      </c>
      <c r="AC413" s="21">
        <v>0</v>
      </c>
      <c r="AD413" s="21">
        <v>51</v>
      </c>
      <c r="AE413" s="21">
        <v>51</v>
      </c>
    </row>
    <row r="414" spans="1:31">
      <c r="A414" s="16">
        <v>406</v>
      </c>
      <c r="B414" s="17" t="s">
        <v>139</v>
      </c>
      <c r="C414" s="17">
        <v>5</v>
      </c>
      <c r="D414" s="17" t="s">
        <v>34</v>
      </c>
      <c r="E414" s="11"/>
      <c r="F414" s="17" t="s">
        <v>128</v>
      </c>
      <c r="G414" s="17" t="s">
        <v>129</v>
      </c>
      <c r="H414" s="18">
        <v>40669</v>
      </c>
      <c r="I414" s="19">
        <v>3</v>
      </c>
      <c r="J414" s="20">
        <v>1153.179682</v>
      </c>
      <c r="K414" s="20">
        <v>704.89483779</v>
      </c>
      <c r="L414" s="21">
        <v>107</v>
      </c>
      <c r="M414" s="21">
        <v>887</v>
      </c>
      <c r="N414" s="20">
        <v>37.1678</v>
      </c>
      <c r="O414" s="21">
        <v>2367</v>
      </c>
      <c r="P414" s="20">
        <v>684.00038432999997</v>
      </c>
      <c r="Q414" s="20">
        <v>465.89765767</v>
      </c>
      <c r="R414" s="20">
        <v>1149.898042</v>
      </c>
      <c r="S414" s="20">
        <v>962.18241578000004</v>
      </c>
      <c r="T414" s="20">
        <v>187.71562621999999</v>
      </c>
      <c r="U414" s="21">
        <v>887</v>
      </c>
      <c r="V414" s="20">
        <v>26.345279999999999</v>
      </c>
      <c r="W414" s="20">
        <v>18.003820000000001</v>
      </c>
      <c r="X414" s="20">
        <v>44.3491</v>
      </c>
      <c r="Y414" s="20">
        <v>37.167700000000004</v>
      </c>
      <c r="Z414" s="21">
        <v>2221</v>
      </c>
      <c r="AA414" s="21">
        <v>146</v>
      </c>
      <c r="AB414" s="21">
        <v>2367</v>
      </c>
      <c r="AC414" s="21">
        <v>0</v>
      </c>
      <c r="AD414" s="21">
        <v>90</v>
      </c>
      <c r="AE414" s="21">
        <v>88</v>
      </c>
    </row>
    <row r="415" spans="1:31">
      <c r="A415" s="16">
        <v>407</v>
      </c>
      <c r="B415" s="17" t="s">
        <v>139</v>
      </c>
      <c r="C415" s="17">
        <v>5</v>
      </c>
      <c r="D415" s="17" t="s">
        <v>34</v>
      </c>
      <c r="E415" s="11"/>
      <c r="F415" s="17" t="s">
        <v>128</v>
      </c>
      <c r="G415" s="17" t="s">
        <v>129</v>
      </c>
      <c r="H415" s="18">
        <v>40938</v>
      </c>
      <c r="I415" s="19">
        <v>3</v>
      </c>
      <c r="J415" s="20">
        <v>586.23688949999996</v>
      </c>
      <c r="K415" s="20">
        <v>337.58002503</v>
      </c>
      <c r="L415" s="21">
        <v>43</v>
      </c>
      <c r="M415" s="21">
        <v>431</v>
      </c>
      <c r="N415" s="20">
        <v>16.6799</v>
      </c>
      <c r="O415" s="21">
        <v>1079</v>
      </c>
      <c r="P415" s="20">
        <v>372.87682000000001</v>
      </c>
      <c r="Q415" s="20">
        <v>213.36006950000001</v>
      </c>
      <c r="R415" s="20">
        <v>586.23688949999996</v>
      </c>
      <c r="S415" s="20">
        <v>460.79719499999999</v>
      </c>
      <c r="T415" s="20">
        <v>125.4396945</v>
      </c>
      <c r="U415" s="21">
        <v>431</v>
      </c>
      <c r="V415" s="20">
        <v>13.473850000000001</v>
      </c>
      <c r="W415" s="20">
        <v>7.71096</v>
      </c>
      <c r="X415" s="20">
        <v>21.184809999999999</v>
      </c>
      <c r="Y415" s="20">
        <v>16.6799</v>
      </c>
      <c r="Z415" s="21">
        <v>856</v>
      </c>
      <c r="AA415" s="21">
        <v>201</v>
      </c>
      <c r="AB415" s="21">
        <v>1057</v>
      </c>
      <c r="AC415" s="21">
        <v>0</v>
      </c>
      <c r="AD415" s="21">
        <v>28</v>
      </c>
      <c r="AE415" s="21">
        <v>0</v>
      </c>
    </row>
    <row r="416" spans="1:31">
      <c r="A416" s="16">
        <v>408</v>
      </c>
      <c r="B416" s="17" t="s">
        <v>139</v>
      </c>
      <c r="C416" s="17">
        <v>5</v>
      </c>
      <c r="D416" s="17" t="s">
        <v>34</v>
      </c>
      <c r="E416" s="11"/>
      <c r="F416" s="17" t="s">
        <v>128</v>
      </c>
      <c r="G416" s="17" t="s">
        <v>131</v>
      </c>
      <c r="H416" s="18">
        <v>40940</v>
      </c>
      <c r="I416" s="19">
        <v>3</v>
      </c>
      <c r="J416" s="20">
        <v>18.91</v>
      </c>
      <c r="K416" s="20">
        <v>12.21126984</v>
      </c>
      <c r="L416" s="21">
        <v>2</v>
      </c>
      <c r="M416" s="21">
        <v>16</v>
      </c>
      <c r="N416" s="20">
        <v>0.70660000000000001</v>
      </c>
      <c r="O416" s="21">
        <v>45</v>
      </c>
      <c r="P416" s="20">
        <v>3.5830000000000002</v>
      </c>
      <c r="Q416" s="20">
        <v>15.327</v>
      </c>
      <c r="R416" s="20">
        <v>18.91</v>
      </c>
      <c r="S416" s="20">
        <v>16.668399999999998</v>
      </c>
      <c r="T416" s="20">
        <v>2.2416</v>
      </c>
      <c r="U416" s="21">
        <v>16</v>
      </c>
      <c r="V416" s="20">
        <v>0.152</v>
      </c>
      <c r="W416" s="20">
        <v>0.65</v>
      </c>
      <c r="X416" s="20">
        <v>0.80200000000000005</v>
      </c>
      <c r="Y416" s="20">
        <v>0.70660000000000001</v>
      </c>
      <c r="Z416" s="21">
        <v>45</v>
      </c>
      <c r="AA416" s="21">
        <v>0</v>
      </c>
      <c r="AB416" s="21">
        <v>45</v>
      </c>
      <c r="AC416" s="21">
        <v>0</v>
      </c>
      <c r="AD416" s="21">
        <v>2</v>
      </c>
      <c r="AE416" s="21">
        <v>2</v>
      </c>
    </row>
    <row r="417" spans="1:31">
      <c r="A417" s="16">
        <v>409</v>
      </c>
      <c r="B417" s="17" t="s">
        <v>139</v>
      </c>
      <c r="C417" s="17">
        <v>5</v>
      </c>
      <c r="D417" s="17" t="s">
        <v>34</v>
      </c>
      <c r="E417" s="11"/>
      <c r="F417" s="17" t="s">
        <v>128</v>
      </c>
      <c r="G417" s="17" t="s">
        <v>129</v>
      </c>
      <c r="H417" s="18">
        <v>41065</v>
      </c>
      <c r="I417" s="19">
        <v>3</v>
      </c>
      <c r="J417" s="20">
        <v>91.473185000000001</v>
      </c>
      <c r="K417" s="20">
        <v>61.408306140000001</v>
      </c>
      <c r="L417" s="21">
        <v>11</v>
      </c>
      <c r="M417" s="21">
        <v>77</v>
      </c>
      <c r="N417" s="20">
        <v>3.2839</v>
      </c>
      <c r="O417" s="21">
        <v>167</v>
      </c>
      <c r="P417" s="20">
        <v>61.81531202</v>
      </c>
      <c r="Q417" s="20">
        <v>29.65787298</v>
      </c>
      <c r="R417" s="20">
        <v>91.473185000000001</v>
      </c>
      <c r="S417" s="20">
        <v>83.822421700000007</v>
      </c>
      <c r="T417" s="20">
        <v>7.6507633000000004</v>
      </c>
      <c r="U417" s="21">
        <v>77</v>
      </c>
      <c r="V417" s="20">
        <v>2.4215800000000001</v>
      </c>
      <c r="W417" s="20">
        <v>1.1620200000000001</v>
      </c>
      <c r="X417" s="20">
        <v>3.5836000000000001</v>
      </c>
      <c r="Y417" s="20">
        <v>3.2839</v>
      </c>
      <c r="Z417" s="21">
        <v>167</v>
      </c>
      <c r="AA417" s="21">
        <v>0</v>
      </c>
      <c r="AB417" s="21">
        <v>167</v>
      </c>
      <c r="AC417" s="21">
        <v>0</v>
      </c>
      <c r="AD417" s="21">
        <v>11</v>
      </c>
      <c r="AE417" s="21">
        <v>0</v>
      </c>
    </row>
    <row r="418" spans="1:31">
      <c r="A418" s="16">
        <v>410</v>
      </c>
      <c r="B418" s="17" t="s">
        <v>139</v>
      </c>
      <c r="C418" s="17">
        <v>5</v>
      </c>
      <c r="D418" s="17" t="s">
        <v>34</v>
      </c>
      <c r="E418" s="11"/>
      <c r="F418" s="17" t="s">
        <v>128</v>
      </c>
      <c r="G418" s="17" t="s">
        <v>129</v>
      </c>
      <c r="H418" s="18">
        <v>41477</v>
      </c>
      <c r="I418" s="19">
        <v>3</v>
      </c>
      <c r="J418" s="20">
        <v>2459.7827189999998</v>
      </c>
      <c r="K418" s="20">
        <v>1130.99075801</v>
      </c>
      <c r="L418" s="21">
        <v>187</v>
      </c>
      <c r="M418" s="21">
        <v>1920</v>
      </c>
      <c r="N418" s="20">
        <v>66.148920000000004</v>
      </c>
      <c r="O418" s="21">
        <v>4417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1">
        <v>0</v>
      </c>
      <c r="V418" s="20">
        <v>0</v>
      </c>
      <c r="W418" s="20">
        <v>0</v>
      </c>
      <c r="X418" s="20">
        <v>0</v>
      </c>
      <c r="Y418" s="20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</row>
    <row r="419" spans="1:31">
      <c r="A419" s="16">
        <v>411</v>
      </c>
      <c r="B419" s="17" t="s">
        <v>139</v>
      </c>
      <c r="C419" s="17">
        <v>5</v>
      </c>
      <c r="D419" s="17" t="s">
        <v>34</v>
      </c>
      <c r="E419" s="11"/>
      <c r="F419" s="17" t="s">
        <v>128</v>
      </c>
      <c r="G419" s="17" t="s">
        <v>131</v>
      </c>
      <c r="H419" s="18">
        <v>41477</v>
      </c>
      <c r="I419" s="19">
        <v>3</v>
      </c>
      <c r="J419" s="20">
        <v>830.35598200000004</v>
      </c>
      <c r="K419" s="20">
        <v>419.7425341</v>
      </c>
      <c r="L419" s="21">
        <v>101</v>
      </c>
      <c r="M419" s="21">
        <v>684</v>
      </c>
      <c r="N419" s="20">
        <v>26.514620000000001</v>
      </c>
      <c r="O419" s="21">
        <v>1829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1">
        <v>0</v>
      </c>
      <c r="V419" s="20">
        <v>0</v>
      </c>
      <c r="W419" s="20">
        <v>0</v>
      </c>
      <c r="X419" s="20">
        <v>0</v>
      </c>
      <c r="Y419" s="20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</row>
    <row r="420" spans="1:31">
      <c r="A420" s="16">
        <v>412</v>
      </c>
      <c r="B420" s="17" t="s">
        <v>139</v>
      </c>
      <c r="C420" s="17">
        <v>5</v>
      </c>
      <c r="D420" s="17" t="s">
        <v>39</v>
      </c>
      <c r="E420" s="11"/>
      <c r="F420" s="17" t="s">
        <v>128</v>
      </c>
      <c r="G420" s="17" t="s">
        <v>129</v>
      </c>
      <c r="H420" s="18">
        <v>39597</v>
      </c>
      <c r="I420" s="19">
        <v>1</v>
      </c>
      <c r="J420" s="20">
        <v>102.53644</v>
      </c>
      <c r="K420" s="20">
        <v>66.79115401</v>
      </c>
      <c r="L420" s="21">
        <v>28</v>
      </c>
      <c r="M420" s="21">
        <v>114</v>
      </c>
      <c r="N420" s="20">
        <v>4.18079</v>
      </c>
      <c r="O420" s="21">
        <v>293</v>
      </c>
      <c r="P420" s="20">
        <v>38.865772999999997</v>
      </c>
      <c r="Q420" s="20">
        <v>63.670667000000002</v>
      </c>
      <c r="R420" s="20">
        <v>102.53644</v>
      </c>
      <c r="S420" s="20">
        <v>96.569790589999997</v>
      </c>
      <c r="T420" s="20">
        <v>5.9666494099999996</v>
      </c>
      <c r="U420" s="21">
        <v>114</v>
      </c>
      <c r="V420" s="20">
        <v>1.9033</v>
      </c>
      <c r="W420" s="20">
        <v>2.7866499999999998</v>
      </c>
      <c r="X420" s="20">
        <v>4.6899499999999996</v>
      </c>
      <c r="Y420" s="20">
        <v>4.18079</v>
      </c>
      <c r="Z420" s="21">
        <v>293</v>
      </c>
      <c r="AA420" s="21">
        <v>0</v>
      </c>
      <c r="AB420" s="21">
        <v>293</v>
      </c>
      <c r="AC420" s="21">
        <v>0</v>
      </c>
      <c r="AD420" s="21">
        <v>28</v>
      </c>
      <c r="AE420" s="21">
        <v>28</v>
      </c>
    </row>
    <row r="421" spans="1:31">
      <c r="A421" s="16">
        <v>413</v>
      </c>
      <c r="B421" s="17" t="s">
        <v>139</v>
      </c>
      <c r="C421" s="17">
        <v>5</v>
      </c>
      <c r="D421" s="17" t="s">
        <v>39</v>
      </c>
      <c r="E421" s="11"/>
      <c r="F421" s="17" t="s">
        <v>128</v>
      </c>
      <c r="G421" s="17" t="s">
        <v>129</v>
      </c>
      <c r="H421" s="18">
        <v>39637</v>
      </c>
      <c r="I421" s="19">
        <v>1</v>
      </c>
      <c r="J421" s="20">
        <v>94.579016999999993</v>
      </c>
      <c r="K421" s="20">
        <v>66.791975789999995</v>
      </c>
      <c r="L421" s="21">
        <v>13</v>
      </c>
      <c r="M421" s="21">
        <v>79</v>
      </c>
      <c r="N421" s="20">
        <v>2.7542900000000001</v>
      </c>
      <c r="O421" s="21">
        <v>235</v>
      </c>
      <c r="P421" s="20">
        <v>5.1745739999999998</v>
      </c>
      <c r="Q421" s="20">
        <v>89.404443000000001</v>
      </c>
      <c r="R421" s="20">
        <v>94.579016999999993</v>
      </c>
      <c r="S421" s="20">
        <v>93.649975789999999</v>
      </c>
      <c r="T421" s="20">
        <v>0.92904120999999995</v>
      </c>
      <c r="U421" s="21">
        <v>79</v>
      </c>
      <c r="V421" s="20">
        <v>0.14119999999999999</v>
      </c>
      <c r="W421" s="20">
        <v>2.79609</v>
      </c>
      <c r="X421" s="20">
        <v>2.93729</v>
      </c>
      <c r="Y421" s="20">
        <v>2.7542900000000001</v>
      </c>
      <c r="Z421" s="21">
        <v>235</v>
      </c>
      <c r="AA421" s="21">
        <v>0</v>
      </c>
      <c r="AB421" s="21">
        <v>235</v>
      </c>
      <c r="AC421" s="21">
        <v>0</v>
      </c>
      <c r="AD421" s="21">
        <v>13</v>
      </c>
      <c r="AE421" s="21">
        <v>13</v>
      </c>
    </row>
    <row r="422" spans="1:31">
      <c r="A422" s="16">
        <v>414</v>
      </c>
      <c r="B422" s="17" t="s">
        <v>139</v>
      </c>
      <c r="C422" s="17">
        <v>5</v>
      </c>
      <c r="D422" s="17" t="s">
        <v>39</v>
      </c>
      <c r="E422" s="11"/>
      <c r="F422" s="17" t="s">
        <v>128</v>
      </c>
      <c r="G422" s="17" t="s">
        <v>129</v>
      </c>
      <c r="H422" s="18">
        <v>39913</v>
      </c>
      <c r="I422" s="19">
        <v>1</v>
      </c>
      <c r="J422" s="20">
        <v>80.134827869999995</v>
      </c>
      <c r="K422" s="20">
        <v>74.499356109999994</v>
      </c>
      <c r="L422" s="21">
        <v>27</v>
      </c>
      <c r="M422" s="21">
        <v>89</v>
      </c>
      <c r="N422" s="20">
        <v>2.89005</v>
      </c>
      <c r="O422" s="21">
        <v>235</v>
      </c>
      <c r="P422" s="20">
        <v>8.0529799999999998</v>
      </c>
      <c r="Q422" s="20">
        <v>72.081847870000004</v>
      </c>
      <c r="R422" s="20">
        <v>80.134827869999995</v>
      </c>
      <c r="S422" s="20">
        <v>80.134827869999995</v>
      </c>
      <c r="T422" s="20">
        <v>0</v>
      </c>
      <c r="U422" s="21">
        <v>89</v>
      </c>
      <c r="V422" s="20">
        <v>0.29992000000000002</v>
      </c>
      <c r="W422" s="20">
        <v>2.5901299999999998</v>
      </c>
      <c r="X422" s="20">
        <v>2.89005</v>
      </c>
      <c r="Y422" s="20">
        <v>2.89005</v>
      </c>
      <c r="Z422" s="21">
        <v>235</v>
      </c>
      <c r="AA422" s="21">
        <v>0</v>
      </c>
      <c r="AB422" s="21">
        <v>235</v>
      </c>
      <c r="AC422" s="21">
        <v>0</v>
      </c>
      <c r="AD422" s="21">
        <v>27</v>
      </c>
      <c r="AE422" s="21">
        <v>27</v>
      </c>
    </row>
    <row r="423" spans="1:31">
      <c r="A423" s="16">
        <v>415</v>
      </c>
      <c r="B423" s="17" t="s">
        <v>139</v>
      </c>
      <c r="C423" s="17">
        <v>5</v>
      </c>
      <c r="D423" s="17" t="s">
        <v>39</v>
      </c>
      <c r="E423" s="11"/>
      <c r="F423" s="17" t="s">
        <v>128</v>
      </c>
      <c r="G423" s="17" t="s">
        <v>129</v>
      </c>
      <c r="H423" s="18">
        <v>39931</v>
      </c>
      <c r="I423" s="19">
        <v>1</v>
      </c>
      <c r="J423" s="20">
        <v>124.37298</v>
      </c>
      <c r="K423" s="20">
        <v>115.62910314</v>
      </c>
      <c r="L423" s="21">
        <v>19</v>
      </c>
      <c r="M423" s="21">
        <v>135</v>
      </c>
      <c r="N423" s="20">
        <v>4.6660000000000004</v>
      </c>
      <c r="O423" s="21">
        <v>395</v>
      </c>
      <c r="P423" s="20">
        <v>25.388873</v>
      </c>
      <c r="Q423" s="20">
        <v>98.984106999999995</v>
      </c>
      <c r="R423" s="20">
        <v>124.37298</v>
      </c>
      <c r="S423" s="20">
        <v>124.37298</v>
      </c>
      <c r="T423" s="20">
        <v>0</v>
      </c>
      <c r="U423" s="21">
        <v>135</v>
      </c>
      <c r="V423" s="20">
        <v>0.95299999999999996</v>
      </c>
      <c r="W423" s="20">
        <v>3.7130000000000001</v>
      </c>
      <c r="X423" s="20">
        <v>4.6660000000000004</v>
      </c>
      <c r="Y423" s="20">
        <v>4.6660000000000004</v>
      </c>
      <c r="Z423" s="21">
        <v>395</v>
      </c>
      <c r="AA423" s="21">
        <v>0</v>
      </c>
      <c r="AB423" s="21">
        <v>395</v>
      </c>
      <c r="AC423" s="21">
        <v>0</v>
      </c>
      <c r="AD423" s="21">
        <v>19</v>
      </c>
      <c r="AE423" s="21">
        <v>19</v>
      </c>
    </row>
    <row r="424" spans="1:31">
      <c r="A424" s="16">
        <v>416</v>
      </c>
      <c r="B424" s="17" t="s">
        <v>139</v>
      </c>
      <c r="C424" s="17">
        <v>5</v>
      </c>
      <c r="D424" s="17" t="s">
        <v>39</v>
      </c>
      <c r="E424" s="11"/>
      <c r="F424" s="17" t="s">
        <v>128</v>
      </c>
      <c r="G424" s="17" t="s">
        <v>129</v>
      </c>
      <c r="H424" s="18">
        <v>40697</v>
      </c>
      <c r="I424" s="19">
        <v>1</v>
      </c>
      <c r="J424" s="20">
        <v>221.72400630000001</v>
      </c>
      <c r="K424" s="20">
        <v>139.68423899999999</v>
      </c>
      <c r="L424" s="21">
        <v>44</v>
      </c>
      <c r="M424" s="21">
        <v>208</v>
      </c>
      <c r="N424" s="20">
        <v>7.4066999999999998</v>
      </c>
      <c r="O424" s="21">
        <v>606</v>
      </c>
      <c r="P424" s="20">
        <v>23.330719500000001</v>
      </c>
      <c r="Q424" s="20">
        <v>198.3932868</v>
      </c>
      <c r="R424" s="20">
        <v>221.72400630000001</v>
      </c>
      <c r="S424" s="20">
        <v>186.24565200000001</v>
      </c>
      <c r="T424" s="20">
        <v>35.478354299999999</v>
      </c>
      <c r="U424" s="21">
        <v>208</v>
      </c>
      <c r="V424" s="20">
        <v>0.89698</v>
      </c>
      <c r="W424" s="20">
        <v>7.8646599999999998</v>
      </c>
      <c r="X424" s="20">
        <v>8.7616399999999999</v>
      </c>
      <c r="Y424" s="20">
        <v>7.4066999999999998</v>
      </c>
      <c r="Z424" s="21">
        <v>606</v>
      </c>
      <c r="AA424" s="21">
        <v>0</v>
      </c>
      <c r="AB424" s="21">
        <v>606</v>
      </c>
      <c r="AC424" s="21">
        <v>0</v>
      </c>
      <c r="AD424" s="21">
        <v>44</v>
      </c>
      <c r="AE424" s="21">
        <v>41</v>
      </c>
    </row>
    <row r="425" spans="1:31">
      <c r="A425" s="16">
        <v>417</v>
      </c>
      <c r="B425" s="17" t="s">
        <v>139</v>
      </c>
      <c r="C425" s="17">
        <v>5</v>
      </c>
      <c r="D425" s="17" t="s">
        <v>39</v>
      </c>
      <c r="E425" s="11"/>
      <c r="F425" s="17" t="s">
        <v>128</v>
      </c>
      <c r="G425" s="17" t="s">
        <v>129</v>
      </c>
      <c r="H425" s="18">
        <v>40984</v>
      </c>
      <c r="I425" s="19">
        <v>1</v>
      </c>
      <c r="J425" s="20">
        <v>102.9779783</v>
      </c>
      <c r="K425" s="20">
        <v>62.895057100000002</v>
      </c>
      <c r="L425" s="21">
        <v>17</v>
      </c>
      <c r="M425" s="21">
        <v>77</v>
      </c>
      <c r="N425" s="20">
        <v>3.0575999999999999</v>
      </c>
      <c r="O425" s="21">
        <v>251</v>
      </c>
      <c r="P425" s="20">
        <v>12.030876640000001</v>
      </c>
      <c r="Q425" s="20">
        <v>90.947101660000001</v>
      </c>
      <c r="R425" s="20">
        <v>102.9779783</v>
      </c>
      <c r="S425" s="20">
        <v>83.670508100000006</v>
      </c>
      <c r="T425" s="20">
        <v>19.307470200000001</v>
      </c>
      <c r="U425" s="21">
        <v>77</v>
      </c>
      <c r="V425" s="20">
        <v>0.42309999999999998</v>
      </c>
      <c r="W425" s="20">
        <v>3.1497999999999999</v>
      </c>
      <c r="X425" s="20">
        <v>3.5729000000000002</v>
      </c>
      <c r="Y425" s="20">
        <v>3.0575999999999999</v>
      </c>
      <c r="Z425" s="21">
        <v>229</v>
      </c>
      <c r="AA425" s="21">
        <v>22</v>
      </c>
      <c r="AB425" s="21">
        <v>251</v>
      </c>
      <c r="AC425" s="21">
        <v>0</v>
      </c>
      <c r="AD425" s="21">
        <v>12</v>
      </c>
      <c r="AE425" s="21">
        <v>2</v>
      </c>
    </row>
    <row r="426" spans="1:31">
      <c r="A426" s="16">
        <v>418</v>
      </c>
      <c r="B426" s="17" t="s">
        <v>139</v>
      </c>
      <c r="C426" s="17">
        <v>5</v>
      </c>
      <c r="D426" s="17" t="s">
        <v>39</v>
      </c>
      <c r="E426" s="11"/>
      <c r="F426" s="17" t="s">
        <v>128</v>
      </c>
      <c r="G426" s="17" t="s">
        <v>129</v>
      </c>
      <c r="H426" s="18">
        <v>41073</v>
      </c>
      <c r="I426" s="19">
        <v>1</v>
      </c>
      <c r="J426" s="20">
        <v>16.114699330000001</v>
      </c>
      <c r="K426" s="20">
        <v>11.154420630000001</v>
      </c>
      <c r="L426" s="21">
        <v>2</v>
      </c>
      <c r="M426" s="21">
        <v>14</v>
      </c>
      <c r="N426" s="20">
        <v>0.55959999999999999</v>
      </c>
      <c r="O426" s="21">
        <v>22</v>
      </c>
      <c r="P426" s="20">
        <v>6.5529173500000004</v>
      </c>
      <c r="Q426" s="20">
        <v>9.5617819799999992</v>
      </c>
      <c r="R426" s="20">
        <v>16.114699330000001</v>
      </c>
      <c r="S426" s="20">
        <v>14.872562670000001</v>
      </c>
      <c r="T426" s="20">
        <v>1.2421366599999999</v>
      </c>
      <c r="U426" s="21">
        <v>14</v>
      </c>
      <c r="V426" s="20">
        <v>0.2306</v>
      </c>
      <c r="W426" s="20">
        <v>0.34932000000000002</v>
      </c>
      <c r="X426" s="20">
        <v>0.57991999999999999</v>
      </c>
      <c r="Y426" s="20">
        <v>0.55959999999999999</v>
      </c>
      <c r="Z426" s="21">
        <v>22</v>
      </c>
      <c r="AA426" s="21">
        <v>0</v>
      </c>
      <c r="AB426" s="21">
        <v>22</v>
      </c>
      <c r="AC426" s="21">
        <v>0</v>
      </c>
      <c r="AD426" s="21">
        <v>2</v>
      </c>
      <c r="AE426" s="21">
        <v>0</v>
      </c>
    </row>
    <row r="427" spans="1:31">
      <c r="A427" s="16">
        <v>419</v>
      </c>
      <c r="B427" s="17" t="s">
        <v>139</v>
      </c>
      <c r="C427" s="17">
        <v>5</v>
      </c>
      <c r="D427" s="17" t="s">
        <v>39</v>
      </c>
      <c r="E427" s="11"/>
      <c r="F427" s="17" t="s">
        <v>128</v>
      </c>
      <c r="G427" s="17" t="s">
        <v>129</v>
      </c>
      <c r="H427" s="18">
        <v>41453</v>
      </c>
      <c r="I427" s="19">
        <v>1</v>
      </c>
      <c r="J427" s="20">
        <v>916.98070881000001</v>
      </c>
      <c r="K427" s="20">
        <v>646.13821036000002</v>
      </c>
      <c r="L427" s="21">
        <v>117</v>
      </c>
      <c r="M427" s="21">
        <v>679</v>
      </c>
      <c r="N427" s="20">
        <v>25.814810000000001</v>
      </c>
      <c r="O427" s="21">
        <v>1929</v>
      </c>
      <c r="P427" s="20">
        <v>177.43114431999999</v>
      </c>
      <c r="Q427" s="20">
        <v>585.25037420000001</v>
      </c>
      <c r="R427" s="20">
        <v>762.68151852000005</v>
      </c>
      <c r="S427" s="20">
        <v>653.94114209999998</v>
      </c>
      <c r="T427" s="20">
        <v>108.74037642</v>
      </c>
      <c r="U427" s="21">
        <v>555</v>
      </c>
      <c r="V427" s="20">
        <v>5.8107100000000003</v>
      </c>
      <c r="W427" s="20">
        <v>19.380849999999999</v>
      </c>
      <c r="X427" s="20">
        <v>25.191559999999999</v>
      </c>
      <c r="Y427" s="20">
        <v>21.657859999999999</v>
      </c>
      <c r="Z427" s="21">
        <v>1065</v>
      </c>
      <c r="AA427" s="21">
        <v>474</v>
      </c>
      <c r="AB427" s="21">
        <v>1539</v>
      </c>
      <c r="AC427" s="21">
        <v>0</v>
      </c>
      <c r="AD427" s="21">
        <v>49</v>
      </c>
      <c r="AE427" s="21">
        <v>5</v>
      </c>
    </row>
    <row r="428" spans="1:31">
      <c r="A428" s="16">
        <v>420</v>
      </c>
      <c r="B428" s="17" t="s">
        <v>139</v>
      </c>
      <c r="C428" s="17">
        <v>5</v>
      </c>
      <c r="D428" s="17" t="s">
        <v>40</v>
      </c>
      <c r="E428" s="11"/>
      <c r="F428" s="17" t="s">
        <v>128</v>
      </c>
      <c r="G428" s="17" t="s">
        <v>129</v>
      </c>
      <c r="H428" s="18">
        <v>39610</v>
      </c>
      <c r="I428" s="19">
        <v>1</v>
      </c>
      <c r="J428" s="20">
        <v>186.90450000000001</v>
      </c>
      <c r="K428" s="20">
        <v>106.08369999999999</v>
      </c>
      <c r="L428" s="21">
        <v>30</v>
      </c>
      <c r="M428" s="21">
        <v>166</v>
      </c>
      <c r="N428" s="20">
        <v>8.0945</v>
      </c>
      <c r="O428" s="21">
        <v>437</v>
      </c>
      <c r="P428" s="20">
        <v>0</v>
      </c>
      <c r="Q428" s="20">
        <v>186.90450000000001</v>
      </c>
      <c r="R428" s="20">
        <v>186.90450000000001</v>
      </c>
      <c r="S428" s="20">
        <v>186.90450000000001</v>
      </c>
      <c r="T428" s="20">
        <v>0</v>
      </c>
      <c r="U428" s="21">
        <v>166</v>
      </c>
      <c r="V428" s="20">
        <v>3.35</v>
      </c>
      <c r="W428" s="20">
        <v>4.7445000000000004</v>
      </c>
      <c r="X428" s="20">
        <v>8.0945</v>
      </c>
      <c r="Y428" s="20">
        <v>8.0945</v>
      </c>
      <c r="Z428" s="21">
        <v>437</v>
      </c>
      <c r="AA428" s="21">
        <v>0</v>
      </c>
      <c r="AB428" s="21">
        <v>437</v>
      </c>
      <c r="AC428" s="21">
        <v>0</v>
      </c>
      <c r="AD428" s="21">
        <v>30</v>
      </c>
      <c r="AE428" s="21">
        <v>30</v>
      </c>
    </row>
    <row r="429" spans="1:31">
      <c r="A429" s="16">
        <v>421</v>
      </c>
      <c r="B429" s="17" t="s">
        <v>139</v>
      </c>
      <c r="C429" s="17">
        <v>5</v>
      </c>
      <c r="D429" s="17" t="s">
        <v>40</v>
      </c>
      <c r="E429" s="11"/>
      <c r="F429" s="17" t="s">
        <v>128</v>
      </c>
      <c r="G429" s="17" t="s">
        <v>130</v>
      </c>
      <c r="H429" s="18">
        <v>39862</v>
      </c>
      <c r="I429" s="19">
        <v>1</v>
      </c>
      <c r="J429" s="20">
        <v>301.32355000000001</v>
      </c>
      <c r="K429" s="20">
        <v>208.98509999999999</v>
      </c>
      <c r="L429" s="21">
        <v>49</v>
      </c>
      <c r="M429" s="21">
        <v>204</v>
      </c>
      <c r="N429" s="20">
        <v>8.9484100000000009</v>
      </c>
      <c r="O429" s="21">
        <v>613</v>
      </c>
      <c r="P429" s="20">
        <v>0</v>
      </c>
      <c r="Q429" s="20">
        <v>301.32355000000001</v>
      </c>
      <c r="R429" s="20">
        <v>301.32355000000001</v>
      </c>
      <c r="S429" s="20">
        <v>233.45070000000001</v>
      </c>
      <c r="T429" s="20">
        <v>67.87285</v>
      </c>
      <c r="U429" s="21">
        <v>216</v>
      </c>
      <c r="V429" s="20">
        <v>2.70329</v>
      </c>
      <c r="W429" s="20">
        <v>8.6674399999999991</v>
      </c>
      <c r="X429" s="20">
        <v>11.37073</v>
      </c>
      <c r="Y429" s="20">
        <v>8.8098600000000005</v>
      </c>
      <c r="Z429" s="21">
        <v>613</v>
      </c>
      <c r="AA429" s="21">
        <v>0</v>
      </c>
      <c r="AB429" s="21">
        <v>613</v>
      </c>
      <c r="AC429" s="21">
        <v>0</v>
      </c>
      <c r="AD429" s="21">
        <v>49</v>
      </c>
      <c r="AE429" s="21">
        <v>49</v>
      </c>
    </row>
    <row r="430" spans="1:31">
      <c r="A430" s="16">
        <v>422</v>
      </c>
      <c r="B430" s="17" t="s">
        <v>139</v>
      </c>
      <c r="C430" s="17">
        <v>5</v>
      </c>
      <c r="D430" s="17" t="s">
        <v>40</v>
      </c>
      <c r="E430" s="11"/>
      <c r="F430" s="17" t="s">
        <v>128</v>
      </c>
      <c r="G430" s="17" t="s">
        <v>129</v>
      </c>
      <c r="H430" s="18">
        <v>39959</v>
      </c>
      <c r="I430" s="19">
        <v>1</v>
      </c>
      <c r="J430" s="20">
        <v>106.4413</v>
      </c>
      <c r="K430" s="20">
        <v>95.286199999999994</v>
      </c>
      <c r="L430" s="21">
        <v>21</v>
      </c>
      <c r="M430" s="21">
        <v>104</v>
      </c>
      <c r="N430" s="20">
        <v>4.3567</v>
      </c>
      <c r="O430" s="21">
        <v>206</v>
      </c>
      <c r="P430" s="20">
        <v>0</v>
      </c>
      <c r="Q430" s="20">
        <v>106.44131299999999</v>
      </c>
      <c r="R430" s="20">
        <v>106.44131299999999</v>
      </c>
      <c r="S430" s="20">
        <v>106.44131299999999</v>
      </c>
      <c r="T430" s="20">
        <v>0</v>
      </c>
      <c r="U430" s="21">
        <v>102</v>
      </c>
      <c r="V430" s="20">
        <v>1.6623000000000001</v>
      </c>
      <c r="W430" s="20">
        <v>2.6943999999999999</v>
      </c>
      <c r="X430" s="20">
        <v>4.3567</v>
      </c>
      <c r="Y430" s="20">
        <v>4.3567</v>
      </c>
      <c r="Z430" s="21">
        <v>206</v>
      </c>
      <c r="AA430" s="21">
        <v>0</v>
      </c>
      <c r="AB430" s="21">
        <v>206</v>
      </c>
      <c r="AC430" s="21">
        <v>0</v>
      </c>
      <c r="AD430" s="21">
        <v>21</v>
      </c>
      <c r="AE430" s="21">
        <v>21</v>
      </c>
    </row>
    <row r="431" spans="1:31">
      <c r="A431" s="16">
        <v>423</v>
      </c>
      <c r="B431" s="17" t="s">
        <v>139</v>
      </c>
      <c r="C431" s="17">
        <v>5</v>
      </c>
      <c r="D431" s="17" t="s">
        <v>40</v>
      </c>
      <c r="E431" s="11"/>
      <c r="F431" s="17" t="s">
        <v>128</v>
      </c>
      <c r="G431" s="17" t="s">
        <v>131</v>
      </c>
      <c r="H431" s="18">
        <v>40353</v>
      </c>
      <c r="I431" s="19">
        <v>1</v>
      </c>
      <c r="J431" s="20">
        <v>31.774719999999999</v>
      </c>
      <c r="K431" s="20">
        <v>28.444709</v>
      </c>
      <c r="L431" s="21">
        <v>11</v>
      </c>
      <c r="M431" s="21">
        <v>31</v>
      </c>
      <c r="N431" s="20">
        <v>1.2866</v>
      </c>
      <c r="O431" s="21">
        <v>66</v>
      </c>
      <c r="P431" s="20">
        <v>13.5966608</v>
      </c>
      <c r="Q431" s="20">
        <v>18.1780592</v>
      </c>
      <c r="R431" s="20">
        <v>31.774719999999999</v>
      </c>
      <c r="S431" s="20">
        <v>31.774719999999999</v>
      </c>
      <c r="T431" s="20">
        <v>0</v>
      </c>
      <c r="U431" s="21">
        <v>31</v>
      </c>
      <c r="V431" s="20">
        <v>0.52100000000000002</v>
      </c>
      <c r="W431" s="20">
        <v>0.76559999999999995</v>
      </c>
      <c r="X431" s="20">
        <v>1.2866</v>
      </c>
      <c r="Y431" s="20">
        <v>1.2866</v>
      </c>
      <c r="Z431" s="21">
        <v>66</v>
      </c>
      <c r="AA431" s="21">
        <v>0</v>
      </c>
      <c r="AB431" s="21">
        <v>66</v>
      </c>
      <c r="AC431" s="21">
        <v>0</v>
      </c>
      <c r="AD431" s="21">
        <v>11</v>
      </c>
      <c r="AE431" s="21">
        <v>11</v>
      </c>
    </row>
    <row r="432" spans="1:31">
      <c r="A432" s="16">
        <v>424</v>
      </c>
      <c r="B432" s="17" t="s">
        <v>139</v>
      </c>
      <c r="C432" s="17">
        <v>5</v>
      </c>
      <c r="D432" s="17" t="s">
        <v>40</v>
      </c>
      <c r="E432" s="11"/>
      <c r="F432" s="17" t="s">
        <v>128</v>
      </c>
      <c r="G432" s="17" t="s">
        <v>129</v>
      </c>
      <c r="H432" s="18">
        <v>40722</v>
      </c>
      <c r="I432" s="19">
        <v>1</v>
      </c>
      <c r="J432" s="20">
        <v>148.00689499999999</v>
      </c>
      <c r="K432" s="20">
        <v>84.319548999999995</v>
      </c>
      <c r="L432" s="21">
        <v>20</v>
      </c>
      <c r="M432" s="21">
        <v>118</v>
      </c>
      <c r="N432" s="20">
        <v>4.6269600000000004</v>
      </c>
      <c r="O432" s="21">
        <v>314</v>
      </c>
      <c r="P432" s="20">
        <v>58.50714791</v>
      </c>
      <c r="Q432" s="20">
        <v>89.49974709</v>
      </c>
      <c r="R432" s="20">
        <v>148.00689499999999</v>
      </c>
      <c r="S432" s="20">
        <v>120.147547</v>
      </c>
      <c r="T432" s="20">
        <v>27.859348000000001</v>
      </c>
      <c r="U432" s="21">
        <v>118</v>
      </c>
      <c r="V432" s="20">
        <v>2.44598</v>
      </c>
      <c r="W432" s="20">
        <v>3.1365400000000001</v>
      </c>
      <c r="X432" s="20">
        <v>5.5825199999999997</v>
      </c>
      <c r="Y432" s="20">
        <v>4.6269600000000004</v>
      </c>
      <c r="Z432" s="21">
        <v>314</v>
      </c>
      <c r="AA432" s="21">
        <v>0</v>
      </c>
      <c r="AB432" s="21">
        <v>314</v>
      </c>
      <c r="AC432" s="21">
        <v>0</v>
      </c>
      <c r="AD432" s="21">
        <v>14</v>
      </c>
      <c r="AE432" s="21">
        <v>0</v>
      </c>
    </row>
    <row r="433" spans="1:31">
      <c r="A433" s="16">
        <v>425</v>
      </c>
      <c r="B433" s="17" t="s">
        <v>139</v>
      </c>
      <c r="C433" s="17">
        <v>5</v>
      </c>
      <c r="D433" s="17" t="s">
        <v>40</v>
      </c>
      <c r="E433" s="11"/>
      <c r="F433" s="17" t="s">
        <v>128</v>
      </c>
      <c r="G433" s="17" t="s">
        <v>131</v>
      </c>
      <c r="H433" s="18">
        <v>40722</v>
      </c>
      <c r="I433" s="19">
        <v>1</v>
      </c>
      <c r="J433" s="20">
        <v>140.91701441000001</v>
      </c>
      <c r="K433" s="20">
        <v>83.734156839999997</v>
      </c>
      <c r="L433" s="21">
        <v>27</v>
      </c>
      <c r="M433" s="21">
        <v>103</v>
      </c>
      <c r="N433" s="20">
        <v>4.6782000000000004</v>
      </c>
      <c r="O433" s="21">
        <v>276</v>
      </c>
      <c r="P433" s="20">
        <v>50.900104050000003</v>
      </c>
      <c r="Q433" s="20">
        <v>78.580789870000004</v>
      </c>
      <c r="R433" s="20">
        <v>129.48089392</v>
      </c>
      <c r="S433" s="20">
        <v>117.309549</v>
      </c>
      <c r="T433" s="20">
        <v>12.171344919999999</v>
      </c>
      <c r="U433" s="21">
        <v>103</v>
      </c>
      <c r="V433" s="20">
        <v>1.9611000000000001</v>
      </c>
      <c r="W433" s="20">
        <v>2.7170999999999998</v>
      </c>
      <c r="X433" s="20">
        <v>4.6782000000000004</v>
      </c>
      <c r="Y433" s="20">
        <v>4.6782000000000004</v>
      </c>
      <c r="Z433" s="21">
        <v>276</v>
      </c>
      <c r="AA433" s="21">
        <v>0</v>
      </c>
      <c r="AB433" s="21">
        <v>276</v>
      </c>
      <c r="AC433" s="21">
        <v>0</v>
      </c>
      <c r="AD433" s="21">
        <v>32</v>
      </c>
      <c r="AE433" s="21">
        <v>1</v>
      </c>
    </row>
    <row r="434" spans="1:31">
      <c r="A434" s="16">
        <v>426</v>
      </c>
      <c r="B434" s="17" t="s">
        <v>139</v>
      </c>
      <c r="C434" s="17">
        <v>5</v>
      </c>
      <c r="D434" s="17" t="s">
        <v>40</v>
      </c>
      <c r="E434" s="11"/>
      <c r="F434" s="17" t="s">
        <v>128</v>
      </c>
      <c r="G434" s="17" t="s">
        <v>131</v>
      </c>
      <c r="H434" s="18">
        <v>40988</v>
      </c>
      <c r="I434" s="19">
        <v>1</v>
      </c>
      <c r="J434" s="20">
        <v>116.93492137</v>
      </c>
      <c r="K434" s="20">
        <v>79.219451079999999</v>
      </c>
      <c r="L434" s="21">
        <v>24</v>
      </c>
      <c r="M434" s="21">
        <v>110</v>
      </c>
      <c r="N434" s="20">
        <v>4.5526999999999997</v>
      </c>
      <c r="O434" s="21">
        <v>275</v>
      </c>
      <c r="P434" s="20">
        <v>38.516445679999997</v>
      </c>
      <c r="Q434" s="20">
        <v>80.205162900000005</v>
      </c>
      <c r="R434" s="20">
        <v>118.72160857999999</v>
      </c>
      <c r="S434" s="20">
        <v>114.66706778</v>
      </c>
      <c r="T434" s="20">
        <v>4.0545407999999998</v>
      </c>
      <c r="U434" s="21">
        <v>110</v>
      </c>
      <c r="V434" s="20">
        <v>1.47377</v>
      </c>
      <c r="W434" s="20">
        <v>3.1922299999999999</v>
      </c>
      <c r="X434" s="20">
        <v>4.6660000000000004</v>
      </c>
      <c r="Y434" s="20">
        <v>4.5526999999999997</v>
      </c>
      <c r="Z434" s="21">
        <v>275</v>
      </c>
      <c r="AA434" s="21">
        <v>0</v>
      </c>
      <c r="AB434" s="21">
        <v>275</v>
      </c>
      <c r="AC434" s="21">
        <v>0</v>
      </c>
      <c r="AD434" s="21">
        <v>24</v>
      </c>
      <c r="AE434" s="21">
        <v>0</v>
      </c>
    </row>
    <row r="435" spans="1:31">
      <c r="A435" s="16">
        <v>427</v>
      </c>
      <c r="B435" s="17" t="s">
        <v>139</v>
      </c>
      <c r="C435" s="17">
        <v>5</v>
      </c>
      <c r="D435" s="17" t="s">
        <v>40</v>
      </c>
      <c r="E435" s="11"/>
      <c r="F435" s="17" t="s">
        <v>128</v>
      </c>
      <c r="G435" s="17" t="s">
        <v>131</v>
      </c>
      <c r="H435" s="18">
        <v>41065</v>
      </c>
      <c r="I435" s="19">
        <v>1</v>
      </c>
      <c r="J435" s="20">
        <v>22.98</v>
      </c>
      <c r="K435" s="20">
        <v>14.73957425</v>
      </c>
      <c r="L435" s="21">
        <v>2</v>
      </c>
      <c r="M435" s="21">
        <v>16</v>
      </c>
      <c r="N435" s="20">
        <v>0.81111999999999995</v>
      </c>
      <c r="O435" s="21">
        <v>34</v>
      </c>
      <c r="P435" s="20">
        <v>9.9159187299999996</v>
      </c>
      <c r="Q435" s="20">
        <v>13.064081270000001</v>
      </c>
      <c r="R435" s="20">
        <v>22.98</v>
      </c>
      <c r="S435" s="20">
        <v>21.002528250000001</v>
      </c>
      <c r="T435" s="20">
        <v>1.9774717500000001</v>
      </c>
      <c r="U435" s="21">
        <v>16</v>
      </c>
      <c r="V435" s="20">
        <v>0.35</v>
      </c>
      <c r="W435" s="20">
        <v>0.46111999999999997</v>
      </c>
      <c r="X435" s="20">
        <v>0.81111999999999995</v>
      </c>
      <c r="Y435" s="20">
        <v>0.81111999999999995</v>
      </c>
      <c r="Z435" s="21">
        <v>34</v>
      </c>
      <c r="AA435" s="21">
        <v>0</v>
      </c>
      <c r="AB435" s="21">
        <v>34</v>
      </c>
      <c r="AC435" s="21">
        <v>0</v>
      </c>
      <c r="AD435" s="21">
        <v>2</v>
      </c>
      <c r="AE435" s="21">
        <v>0</v>
      </c>
    </row>
    <row r="436" spans="1:31">
      <c r="A436" s="16">
        <v>428</v>
      </c>
      <c r="B436" s="17" t="s">
        <v>139</v>
      </c>
      <c r="C436" s="17">
        <v>5</v>
      </c>
      <c r="D436" s="17" t="s">
        <v>40</v>
      </c>
      <c r="E436" s="11"/>
      <c r="F436" s="17" t="s">
        <v>128</v>
      </c>
      <c r="G436" s="17" t="s">
        <v>129</v>
      </c>
      <c r="H436" s="18">
        <v>41423</v>
      </c>
      <c r="I436" s="19">
        <v>1</v>
      </c>
      <c r="J436" s="20">
        <v>837.77038762999996</v>
      </c>
      <c r="K436" s="20">
        <v>713.91398767999999</v>
      </c>
      <c r="L436" s="21">
        <v>180</v>
      </c>
      <c r="M436" s="21">
        <v>758</v>
      </c>
      <c r="N436" s="20">
        <v>28.593070000000001</v>
      </c>
      <c r="O436" s="21">
        <v>1822</v>
      </c>
      <c r="P436" s="20">
        <v>47.0314233</v>
      </c>
      <c r="Q436" s="20">
        <v>44.664878010000002</v>
      </c>
      <c r="R436" s="20">
        <v>91.696301309999996</v>
      </c>
      <c r="S436" s="20">
        <v>91.323607379999999</v>
      </c>
      <c r="T436" s="20">
        <v>0.37269393000000001</v>
      </c>
      <c r="U436" s="21">
        <v>90</v>
      </c>
      <c r="V436" s="20">
        <v>1.5688500000000001</v>
      </c>
      <c r="W436" s="20">
        <v>1.6914100000000001</v>
      </c>
      <c r="X436" s="20">
        <v>3.2602600000000002</v>
      </c>
      <c r="Y436" s="20">
        <v>3.2472400000000001</v>
      </c>
      <c r="Z436" s="21">
        <v>116</v>
      </c>
      <c r="AA436" s="21">
        <v>33</v>
      </c>
      <c r="AB436" s="21">
        <v>149</v>
      </c>
      <c r="AC436" s="21">
        <v>0</v>
      </c>
      <c r="AD436" s="21">
        <v>14</v>
      </c>
      <c r="AE436" s="21">
        <v>0</v>
      </c>
    </row>
    <row r="437" spans="1:31">
      <c r="A437" s="16">
        <v>429</v>
      </c>
      <c r="B437" s="17" t="s">
        <v>139</v>
      </c>
      <c r="C437" s="17">
        <v>5</v>
      </c>
      <c r="D437" s="17" t="s">
        <v>79</v>
      </c>
      <c r="E437" s="11"/>
      <c r="F437" s="17" t="s">
        <v>128</v>
      </c>
      <c r="G437" s="17" t="s">
        <v>131</v>
      </c>
      <c r="H437" s="18">
        <v>40325</v>
      </c>
      <c r="I437" s="19">
        <v>1</v>
      </c>
      <c r="J437" s="20">
        <v>46.174618000000002</v>
      </c>
      <c r="K437" s="20">
        <v>34.080309999999997</v>
      </c>
      <c r="L437" s="21">
        <v>8</v>
      </c>
      <c r="M437" s="21">
        <v>42</v>
      </c>
      <c r="N437" s="20">
        <v>1.4822</v>
      </c>
      <c r="O437" s="21">
        <v>89</v>
      </c>
      <c r="P437" s="20">
        <v>12.394958000000001</v>
      </c>
      <c r="Q437" s="20">
        <v>26.438682</v>
      </c>
      <c r="R437" s="20">
        <v>38.833640000000003</v>
      </c>
      <c r="S437" s="20">
        <v>38.833640000000003</v>
      </c>
      <c r="T437" s="20">
        <v>0</v>
      </c>
      <c r="U437" s="21">
        <v>42</v>
      </c>
      <c r="V437" s="20">
        <v>0.47309000000000001</v>
      </c>
      <c r="W437" s="20">
        <v>1.00911</v>
      </c>
      <c r="X437" s="20">
        <v>1.4822</v>
      </c>
      <c r="Y437" s="20">
        <v>1.4822</v>
      </c>
      <c r="Z437" s="21">
        <v>89</v>
      </c>
      <c r="AA437" s="21">
        <v>0</v>
      </c>
      <c r="AB437" s="21">
        <v>89</v>
      </c>
      <c r="AC437" s="21">
        <v>0</v>
      </c>
      <c r="AD437" s="21">
        <v>8</v>
      </c>
      <c r="AE437" s="21">
        <v>8</v>
      </c>
    </row>
    <row r="438" spans="1:31">
      <c r="A438" s="16">
        <v>430</v>
      </c>
      <c r="B438" s="17" t="s">
        <v>139</v>
      </c>
      <c r="C438" s="17">
        <v>5</v>
      </c>
      <c r="D438" s="17" t="s">
        <v>79</v>
      </c>
      <c r="E438" s="11"/>
      <c r="F438" s="17" t="s">
        <v>128</v>
      </c>
      <c r="G438" s="17" t="s">
        <v>129</v>
      </c>
      <c r="H438" s="18">
        <v>40611</v>
      </c>
      <c r="I438" s="19">
        <v>1</v>
      </c>
      <c r="J438" s="20">
        <v>601.14786606999996</v>
      </c>
      <c r="K438" s="20">
        <v>337.88757557000002</v>
      </c>
      <c r="L438" s="21">
        <v>113</v>
      </c>
      <c r="M438" s="21">
        <v>601</v>
      </c>
      <c r="N438" s="20">
        <v>22.478449999999999</v>
      </c>
      <c r="O438" s="21">
        <v>1564</v>
      </c>
      <c r="P438" s="20">
        <v>225.20752920999999</v>
      </c>
      <c r="Q438" s="20">
        <v>375.94033686</v>
      </c>
      <c r="R438" s="20">
        <v>601.14786606999996</v>
      </c>
      <c r="S438" s="20">
        <v>539.96685911999998</v>
      </c>
      <c r="T438" s="20">
        <v>61.181006949999997</v>
      </c>
      <c r="U438" s="21">
        <v>601</v>
      </c>
      <c r="V438" s="20">
        <v>9.1494499999999999</v>
      </c>
      <c r="W438" s="20">
        <v>15.68125</v>
      </c>
      <c r="X438" s="20">
        <v>24.8307</v>
      </c>
      <c r="Y438" s="20">
        <v>22.469480000000001</v>
      </c>
      <c r="Z438" s="21">
        <v>1543</v>
      </c>
      <c r="AA438" s="21">
        <v>21</v>
      </c>
      <c r="AB438" s="21">
        <v>1564</v>
      </c>
      <c r="AC438" s="21">
        <v>16</v>
      </c>
      <c r="AD438" s="21">
        <v>113</v>
      </c>
      <c r="AE438" s="21">
        <v>110</v>
      </c>
    </row>
    <row r="439" spans="1:31">
      <c r="A439" s="16">
        <v>431</v>
      </c>
      <c r="B439" s="17" t="s">
        <v>139</v>
      </c>
      <c r="C439" s="17">
        <v>5</v>
      </c>
      <c r="D439" s="17" t="s">
        <v>79</v>
      </c>
      <c r="E439" s="11"/>
      <c r="F439" s="17" t="s">
        <v>128</v>
      </c>
      <c r="G439" s="17" t="s">
        <v>129</v>
      </c>
      <c r="H439" s="18">
        <v>40891</v>
      </c>
      <c r="I439" s="19">
        <v>1</v>
      </c>
      <c r="J439" s="20">
        <v>580.84155499999997</v>
      </c>
      <c r="K439" s="20">
        <v>351.57365727000001</v>
      </c>
      <c r="L439" s="21">
        <v>105</v>
      </c>
      <c r="M439" s="21">
        <v>599</v>
      </c>
      <c r="N439" s="20">
        <v>24.125499999999999</v>
      </c>
      <c r="O439" s="21">
        <v>1539</v>
      </c>
      <c r="P439" s="20">
        <v>189.3152944</v>
      </c>
      <c r="Q439" s="20">
        <v>391.32583060000002</v>
      </c>
      <c r="R439" s="20">
        <v>580.64112499999999</v>
      </c>
      <c r="S439" s="20">
        <v>560.95340940999995</v>
      </c>
      <c r="T439" s="20">
        <v>19.68771559</v>
      </c>
      <c r="U439" s="21">
        <v>582</v>
      </c>
      <c r="V439" s="20">
        <v>7.2026000000000003</v>
      </c>
      <c r="W439" s="20">
        <v>17.658899999999999</v>
      </c>
      <c r="X439" s="20">
        <v>24.861499999999999</v>
      </c>
      <c r="Y439" s="20">
        <v>24.05208</v>
      </c>
      <c r="Z439" s="21">
        <v>1531</v>
      </c>
      <c r="AA439" s="21">
        <v>8</v>
      </c>
      <c r="AB439" s="21">
        <v>1539</v>
      </c>
      <c r="AC439" s="21">
        <v>0</v>
      </c>
      <c r="AD439" s="21">
        <v>105</v>
      </c>
      <c r="AE439" s="21">
        <v>103</v>
      </c>
    </row>
    <row r="440" spans="1:31">
      <c r="A440" s="16">
        <v>432</v>
      </c>
      <c r="B440" s="17" t="s">
        <v>139</v>
      </c>
      <c r="C440" s="17">
        <v>5</v>
      </c>
      <c r="D440" s="17" t="s">
        <v>79</v>
      </c>
      <c r="E440" s="11"/>
      <c r="F440" s="17" t="s">
        <v>128</v>
      </c>
      <c r="G440" s="17" t="s">
        <v>129</v>
      </c>
      <c r="H440" s="18">
        <v>40991</v>
      </c>
      <c r="I440" s="19">
        <v>1</v>
      </c>
      <c r="J440" s="20">
        <v>608.96394767000004</v>
      </c>
      <c r="K440" s="20">
        <v>329.47833890999999</v>
      </c>
      <c r="L440" s="21">
        <v>76</v>
      </c>
      <c r="M440" s="21">
        <v>606</v>
      </c>
      <c r="N440" s="20">
        <v>20.03829</v>
      </c>
      <c r="O440" s="21">
        <v>1613</v>
      </c>
      <c r="P440" s="20">
        <v>320.39814088999998</v>
      </c>
      <c r="Q440" s="20">
        <v>288.56580678</v>
      </c>
      <c r="R440" s="20">
        <v>608.96394767000004</v>
      </c>
      <c r="S440" s="20">
        <v>524.47853065000004</v>
      </c>
      <c r="T440" s="20">
        <v>84.48541702</v>
      </c>
      <c r="U440" s="21">
        <v>606</v>
      </c>
      <c r="V440" s="20">
        <v>12.298579999999999</v>
      </c>
      <c r="W440" s="20">
        <v>10.771649999999999</v>
      </c>
      <c r="X440" s="20">
        <v>23.070229999999999</v>
      </c>
      <c r="Y440" s="20">
        <v>19.967610000000001</v>
      </c>
      <c r="Z440" s="21">
        <v>1613</v>
      </c>
      <c r="AA440" s="21">
        <v>0</v>
      </c>
      <c r="AB440" s="21">
        <v>1613</v>
      </c>
      <c r="AC440" s="21">
        <v>0</v>
      </c>
      <c r="AD440" s="21">
        <v>76</v>
      </c>
      <c r="AE440" s="21">
        <v>76</v>
      </c>
    </row>
    <row r="441" spans="1:31">
      <c r="A441" s="16">
        <v>433</v>
      </c>
      <c r="B441" s="17" t="s">
        <v>139</v>
      </c>
      <c r="C441" s="17">
        <v>5</v>
      </c>
      <c r="D441" s="17" t="s">
        <v>79</v>
      </c>
      <c r="E441" s="11"/>
      <c r="F441" s="17" t="s">
        <v>128</v>
      </c>
      <c r="G441" s="17" t="s">
        <v>129</v>
      </c>
      <c r="H441" s="18">
        <v>41073</v>
      </c>
      <c r="I441" s="19">
        <v>1</v>
      </c>
      <c r="J441" s="20">
        <v>111.548574</v>
      </c>
      <c r="K441" s="20">
        <v>59.551609579999997</v>
      </c>
      <c r="L441" s="21">
        <v>10</v>
      </c>
      <c r="M441" s="21">
        <v>87</v>
      </c>
      <c r="N441" s="20">
        <v>3.4605999999999999</v>
      </c>
      <c r="O441" s="21">
        <v>254</v>
      </c>
      <c r="P441" s="20">
        <v>54.93279364</v>
      </c>
      <c r="Q441" s="20">
        <v>56.615780360000002</v>
      </c>
      <c r="R441" s="20">
        <v>111.548574</v>
      </c>
      <c r="S441" s="20">
        <v>94.782126000000005</v>
      </c>
      <c r="T441" s="20">
        <v>16.766448</v>
      </c>
      <c r="U441" s="21">
        <v>87</v>
      </c>
      <c r="V441" s="20">
        <v>2.0005500000000001</v>
      </c>
      <c r="W441" s="20">
        <v>2.05579</v>
      </c>
      <c r="X441" s="20">
        <v>4.0563399999999996</v>
      </c>
      <c r="Y441" s="20">
        <v>3.4488599999999998</v>
      </c>
      <c r="Z441" s="21">
        <v>254</v>
      </c>
      <c r="AA441" s="21">
        <v>0</v>
      </c>
      <c r="AB441" s="21">
        <v>254</v>
      </c>
      <c r="AC441" s="21">
        <v>0</v>
      </c>
      <c r="AD441" s="21">
        <v>10</v>
      </c>
      <c r="AE441" s="21">
        <v>8</v>
      </c>
    </row>
    <row r="442" spans="1:31">
      <c r="A442" s="16">
        <v>434</v>
      </c>
      <c r="B442" s="17" t="s">
        <v>139</v>
      </c>
      <c r="C442" s="17">
        <v>5</v>
      </c>
      <c r="D442" s="17" t="s">
        <v>79</v>
      </c>
      <c r="E442" s="11"/>
      <c r="F442" s="17" t="s">
        <v>128</v>
      </c>
      <c r="G442" s="17" t="s">
        <v>129</v>
      </c>
      <c r="H442" s="18">
        <v>41548</v>
      </c>
      <c r="I442" s="19">
        <v>1</v>
      </c>
      <c r="J442" s="20">
        <v>4237.8786389999996</v>
      </c>
      <c r="K442" s="20">
        <v>1843.10380622</v>
      </c>
      <c r="L442" s="21">
        <v>713</v>
      </c>
      <c r="M442" s="21">
        <v>4800</v>
      </c>
      <c r="N442" s="20">
        <v>179.20752999999999</v>
      </c>
      <c r="O442" s="21">
        <v>12330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1">
        <v>0</v>
      </c>
      <c r="V442" s="20">
        <v>0</v>
      </c>
      <c r="W442" s="20">
        <v>0</v>
      </c>
      <c r="X442" s="20">
        <v>0</v>
      </c>
      <c r="Y442" s="20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</row>
    <row r="443" spans="1:31">
      <c r="A443" s="16">
        <v>435</v>
      </c>
      <c r="B443" s="17" t="s">
        <v>139</v>
      </c>
      <c r="C443" s="17">
        <v>5</v>
      </c>
      <c r="D443" s="17" t="s">
        <v>46</v>
      </c>
      <c r="E443" s="11"/>
      <c r="F443" s="17" t="s">
        <v>128</v>
      </c>
      <c r="G443" s="17" t="s">
        <v>130</v>
      </c>
      <c r="H443" s="18">
        <v>39909</v>
      </c>
      <c r="I443" s="19">
        <v>1</v>
      </c>
      <c r="J443" s="20">
        <v>835.35901721000005</v>
      </c>
      <c r="K443" s="20">
        <v>687.64506297000003</v>
      </c>
      <c r="L443" s="21">
        <v>90</v>
      </c>
      <c r="M443" s="21">
        <v>628</v>
      </c>
      <c r="N443" s="20">
        <v>28.481300000000001</v>
      </c>
      <c r="O443" s="21">
        <v>1805</v>
      </c>
      <c r="P443" s="20">
        <v>530.03072477000001</v>
      </c>
      <c r="Q443" s="20">
        <v>305.32829243999998</v>
      </c>
      <c r="R443" s="20">
        <v>835.35901721000005</v>
      </c>
      <c r="S443" s="20">
        <v>780.43929517000004</v>
      </c>
      <c r="T443" s="20">
        <v>54.919722040000003</v>
      </c>
      <c r="U443" s="21">
        <v>628</v>
      </c>
      <c r="V443" s="20">
        <v>19.232500000000002</v>
      </c>
      <c r="W443" s="20">
        <v>11.340170000000001</v>
      </c>
      <c r="X443" s="20">
        <v>30.572669999999999</v>
      </c>
      <c r="Y443" s="20">
        <v>28.481300000000001</v>
      </c>
      <c r="Z443" s="21">
        <v>1805</v>
      </c>
      <c r="AA443" s="21">
        <v>0</v>
      </c>
      <c r="AB443" s="21">
        <v>1805</v>
      </c>
      <c r="AC443" s="21">
        <v>0</v>
      </c>
      <c r="AD443" s="21">
        <v>87</v>
      </c>
      <c r="AE443" s="21">
        <v>70</v>
      </c>
    </row>
    <row r="444" spans="1:31">
      <c r="A444" s="16">
        <v>436</v>
      </c>
      <c r="B444" s="17" t="s">
        <v>139</v>
      </c>
      <c r="C444" s="17">
        <v>5</v>
      </c>
      <c r="D444" s="17" t="s">
        <v>46</v>
      </c>
      <c r="E444" s="11"/>
      <c r="F444" s="17" t="s">
        <v>128</v>
      </c>
      <c r="G444" s="17" t="s">
        <v>129</v>
      </c>
      <c r="H444" s="18">
        <v>40014</v>
      </c>
      <c r="I444" s="19">
        <v>1</v>
      </c>
      <c r="J444" s="20">
        <v>1158.14175</v>
      </c>
      <c r="K444" s="20">
        <v>724.16019211000003</v>
      </c>
      <c r="L444" s="21">
        <v>131</v>
      </c>
      <c r="M444" s="21">
        <v>1102</v>
      </c>
      <c r="N444" s="20">
        <v>39.334400000000002</v>
      </c>
      <c r="O444" s="21">
        <v>2735</v>
      </c>
      <c r="P444" s="20">
        <v>455.9714176</v>
      </c>
      <c r="Q444" s="20">
        <v>716.6252594</v>
      </c>
      <c r="R444" s="20">
        <v>1172.596677</v>
      </c>
      <c r="S444" s="20">
        <v>1093.2014536500001</v>
      </c>
      <c r="T444" s="20">
        <v>79.395223349999995</v>
      </c>
      <c r="U444" s="21">
        <v>1102</v>
      </c>
      <c r="V444" s="20">
        <v>16.48039</v>
      </c>
      <c r="W444" s="20">
        <v>25.74897</v>
      </c>
      <c r="X444" s="20">
        <v>42.22936</v>
      </c>
      <c r="Y444" s="20">
        <v>39.334400000000002</v>
      </c>
      <c r="Z444" s="21">
        <v>2735</v>
      </c>
      <c r="AA444" s="21">
        <v>0</v>
      </c>
      <c r="AB444" s="21">
        <v>2735</v>
      </c>
      <c r="AC444" s="21">
        <v>0</v>
      </c>
      <c r="AD444" s="21">
        <v>131</v>
      </c>
      <c r="AE444" s="21">
        <v>58</v>
      </c>
    </row>
    <row r="445" spans="1:31">
      <c r="A445" s="16">
        <v>437</v>
      </c>
      <c r="B445" s="17" t="s">
        <v>139</v>
      </c>
      <c r="C445" s="17">
        <v>5</v>
      </c>
      <c r="D445" s="17" t="s">
        <v>46</v>
      </c>
      <c r="E445" s="11"/>
      <c r="F445" s="17" t="s">
        <v>128</v>
      </c>
      <c r="G445" s="17" t="s">
        <v>131</v>
      </c>
      <c r="H445" s="18">
        <v>40340</v>
      </c>
      <c r="I445" s="19">
        <v>1</v>
      </c>
      <c r="J445" s="20">
        <v>960.51175000000001</v>
      </c>
      <c r="K445" s="20">
        <v>789.11153113</v>
      </c>
      <c r="L445" s="21">
        <v>130</v>
      </c>
      <c r="M445" s="21">
        <v>804</v>
      </c>
      <c r="N445" s="20">
        <v>32.598599999999998</v>
      </c>
      <c r="O445" s="21">
        <v>1886</v>
      </c>
      <c r="P445" s="20">
        <v>533.95365170000002</v>
      </c>
      <c r="Q445" s="20">
        <v>426.07511829999999</v>
      </c>
      <c r="R445" s="20">
        <v>960.02877000000001</v>
      </c>
      <c r="S445" s="20">
        <v>949.47844044999999</v>
      </c>
      <c r="T445" s="20">
        <v>10.550329550000001</v>
      </c>
      <c r="U445" s="21">
        <v>804</v>
      </c>
      <c r="V445" s="20">
        <v>18.376999999999999</v>
      </c>
      <c r="W445" s="20">
        <v>14.621499999999999</v>
      </c>
      <c r="X445" s="20">
        <v>32.9985</v>
      </c>
      <c r="Y445" s="20">
        <v>32.598599999999998</v>
      </c>
      <c r="Z445" s="21">
        <v>1886</v>
      </c>
      <c r="AA445" s="21">
        <v>0</v>
      </c>
      <c r="AB445" s="21">
        <v>1886</v>
      </c>
      <c r="AC445" s="21">
        <v>32</v>
      </c>
      <c r="AD445" s="21">
        <v>130</v>
      </c>
      <c r="AE445" s="21">
        <v>58</v>
      </c>
    </row>
    <row r="446" spans="1:31">
      <c r="A446" s="16">
        <v>438</v>
      </c>
      <c r="B446" s="17" t="s">
        <v>139</v>
      </c>
      <c r="C446" s="17">
        <v>5</v>
      </c>
      <c r="D446" s="17" t="s">
        <v>46</v>
      </c>
      <c r="E446" s="11"/>
      <c r="F446" s="17" t="s">
        <v>128</v>
      </c>
      <c r="G446" s="17" t="s">
        <v>129</v>
      </c>
      <c r="H446" s="18">
        <v>40764</v>
      </c>
      <c r="I446" s="19">
        <v>1</v>
      </c>
      <c r="J446" s="20">
        <v>436.94428499999998</v>
      </c>
      <c r="K446" s="20">
        <v>197.41952699999999</v>
      </c>
      <c r="L446" s="21">
        <v>35</v>
      </c>
      <c r="M446" s="21">
        <v>278</v>
      </c>
      <c r="N446" s="20">
        <v>10.6311</v>
      </c>
      <c r="O446" s="21">
        <v>826</v>
      </c>
      <c r="P446" s="20">
        <v>207.96</v>
      </c>
      <c r="Q446" s="20">
        <v>228.984285</v>
      </c>
      <c r="R446" s="20">
        <v>436.94428499999998</v>
      </c>
      <c r="S446" s="20">
        <v>318.93299999999999</v>
      </c>
      <c r="T446" s="20">
        <v>118.011285</v>
      </c>
      <c r="U446" s="21">
        <v>278</v>
      </c>
      <c r="V446" s="20">
        <v>6.9320000000000004</v>
      </c>
      <c r="W446" s="20">
        <v>6.9836499999999999</v>
      </c>
      <c r="X446" s="20">
        <v>13.915649999999999</v>
      </c>
      <c r="Y446" s="20">
        <v>10.6311</v>
      </c>
      <c r="Z446" s="21">
        <v>685</v>
      </c>
      <c r="AA446" s="21">
        <v>141</v>
      </c>
      <c r="AB446" s="21">
        <v>826</v>
      </c>
      <c r="AC446" s="21">
        <v>0</v>
      </c>
      <c r="AD446" s="21">
        <v>35</v>
      </c>
      <c r="AE446" s="21">
        <v>0</v>
      </c>
    </row>
    <row r="447" spans="1:31">
      <c r="A447" s="16">
        <v>439</v>
      </c>
      <c r="B447" s="17" t="s">
        <v>139</v>
      </c>
      <c r="C447" s="17">
        <v>5</v>
      </c>
      <c r="D447" s="17" t="s">
        <v>46</v>
      </c>
      <c r="E447" s="11"/>
      <c r="F447" s="17" t="s">
        <v>128</v>
      </c>
      <c r="G447" s="17" t="s">
        <v>131</v>
      </c>
      <c r="H447" s="18">
        <v>40764</v>
      </c>
      <c r="I447" s="19">
        <v>1</v>
      </c>
      <c r="J447" s="20">
        <v>712.53616001</v>
      </c>
      <c r="K447" s="20">
        <v>433.58880328999999</v>
      </c>
      <c r="L447" s="21">
        <v>101</v>
      </c>
      <c r="M447" s="21">
        <v>542</v>
      </c>
      <c r="N447" s="20">
        <v>23.34919</v>
      </c>
      <c r="O447" s="21">
        <v>1344</v>
      </c>
      <c r="P447" s="20">
        <v>372.92399999999998</v>
      </c>
      <c r="Q447" s="20">
        <v>339.76530000000002</v>
      </c>
      <c r="R447" s="20">
        <v>712.6893</v>
      </c>
      <c r="S447" s="20">
        <v>700.62869999999998</v>
      </c>
      <c r="T447" s="20">
        <v>12.060600000000001</v>
      </c>
      <c r="U447" s="21">
        <v>542</v>
      </c>
      <c r="V447" s="20">
        <v>12.4308</v>
      </c>
      <c r="W447" s="20">
        <v>11.325810000000001</v>
      </c>
      <c r="X447" s="20">
        <v>23.756609999999998</v>
      </c>
      <c r="Y447" s="20">
        <v>23.354590000000002</v>
      </c>
      <c r="Z447" s="21">
        <v>1344</v>
      </c>
      <c r="AA447" s="21">
        <v>0</v>
      </c>
      <c r="AB447" s="21">
        <v>1344</v>
      </c>
      <c r="AC447" s="21">
        <v>0</v>
      </c>
      <c r="AD447" s="21">
        <v>94</v>
      </c>
      <c r="AE447" s="21">
        <v>35</v>
      </c>
    </row>
    <row r="448" spans="1:31">
      <c r="A448" s="16">
        <v>440</v>
      </c>
      <c r="B448" s="17" t="s">
        <v>139</v>
      </c>
      <c r="C448" s="17">
        <v>5</v>
      </c>
      <c r="D448" s="17" t="s">
        <v>46</v>
      </c>
      <c r="E448" s="11"/>
      <c r="F448" s="17" t="s">
        <v>128</v>
      </c>
      <c r="G448" s="17" t="s">
        <v>131</v>
      </c>
      <c r="H448" s="18">
        <v>40991</v>
      </c>
      <c r="I448" s="19">
        <v>1</v>
      </c>
      <c r="J448" s="20">
        <v>549.0729</v>
      </c>
      <c r="K448" s="20">
        <v>319.0537698</v>
      </c>
      <c r="L448" s="21">
        <v>55</v>
      </c>
      <c r="M448" s="21">
        <v>395</v>
      </c>
      <c r="N448" s="20">
        <v>17.181139999999999</v>
      </c>
      <c r="O448" s="21">
        <v>943</v>
      </c>
      <c r="P448" s="20">
        <v>368.6499</v>
      </c>
      <c r="Q448" s="20">
        <v>180.423</v>
      </c>
      <c r="R448" s="20">
        <v>549.0729</v>
      </c>
      <c r="S448" s="20">
        <v>515.43420000000003</v>
      </c>
      <c r="T448" s="20">
        <v>33.6387</v>
      </c>
      <c r="U448" s="21">
        <v>395</v>
      </c>
      <c r="V448" s="20">
        <v>12.28833</v>
      </c>
      <c r="W448" s="20">
        <v>6.0141</v>
      </c>
      <c r="X448" s="20">
        <v>18.302430000000001</v>
      </c>
      <c r="Y448" s="20">
        <v>17.181139999999999</v>
      </c>
      <c r="Z448" s="21">
        <v>943</v>
      </c>
      <c r="AA448" s="21">
        <v>0</v>
      </c>
      <c r="AB448" s="21">
        <v>943</v>
      </c>
      <c r="AC448" s="21">
        <v>0</v>
      </c>
      <c r="AD448" s="21">
        <v>55</v>
      </c>
      <c r="AE448" s="21">
        <v>0</v>
      </c>
    </row>
    <row r="449" spans="1:31">
      <c r="A449" s="16">
        <v>441</v>
      </c>
      <c r="B449" s="17" t="s">
        <v>139</v>
      </c>
      <c r="C449" s="17">
        <v>5</v>
      </c>
      <c r="D449" s="17" t="s">
        <v>46</v>
      </c>
      <c r="E449" s="11"/>
      <c r="F449" s="17" t="s">
        <v>128</v>
      </c>
      <c r="G449" s="17" t="s">
        <v>131</v>
      </c>
      <c r="H449" s="18">
        <v>41073</v>
      </c>
      <c r="I449" s="19">
        <v>1</v>
      </c>
      <c r="J449" s="20">
        <v>83.712000000000003</v>
      </c>
      <c r="K449" s="20">
        <v>51.817728000000002</v>
      </c>
      <c r="L449" s="21">
        <v>7</v>
      </c>
      <c r="M449" s="21">
        <v>59</v>
      </c>
      <c r="N449" s="20">
        <v>2.7904</v>
      </c>
      <c r="O449" s="21">
        <v>146</v>
      </c>
      <c r="P449" s="20">
        <v>59.561999999999998</v>
      </c>
      <c r="Q449" s="20">
        <v>24.15</v>
      </c>
      <c r="R449" s="20">
        <v>83.712000000000003</v>
      </c>
      <c r="S449" s="20">
        <v>83.712000000000003</v>
      </c>
      <c r="T449" s="20">
        <v>0</v>
      </c>
      <c r="U449" s="21">
        <v>59</v>
      </c>
      <c r="V449" s="20">
        <v>1.9854000000000001</v>
      </c>
      <c r="W449" s="20">
        <v>0.80500000000000005</v>
      </c>
      <c r="X449" s="20">
        <v>2.7904</v>
      </c>
      <c r="Y449" s="20">
        <v>2.7904</v>
      </c>
      <c r="Z449" s="21">
        <v>146</v>
      </c>
      <c r="AA449" s="21">
        <v>0</v>
      </c>
      <c r="AB449" s="21">
        <v>146</v>
      </c>
      <c r="AC449" s="21">
        <v>0</v>
      </c>
      <c r="AD449" s="21">
        <v>7</v>
      </c>
      <c r="AE449" s="21">
        <v>2</v>
      </c>
    </row>
    <row r="450" spans="1:31">
      <c r="A450" s="16">
        <v>442</v>
      </c>
      <c r="B450" s="17" t="s">
        <v>139</v>
      </c>
      <c r="C450" s="17">
        <v>5</v>
      </c>
      <c r="D450" s="17" t="s">
        <v>46</v>
      </c>
      <c r="E450" s="11"/>
      <c r="F450" s="17" t="s">
        <v>128</v>
      </c>
      <c r="G450" s="17" t="s">
        <v>129</v>
      </c>
      <c r="H450" s="18">
        <v>41453</v>
      </c>
      <c r="I450" s="19">
        <v>1</v>
      </c>
      <c r="J450" s="20">
        <v>100.73090999999999</v>
      </c>
      <c r="K450" s="20">
        <v>38.255818499999997</v>
      </c>
      <c r="L450" s="21">
        <v>11</v>
      </c>
      <c r="M450" s="21">
        <v>59</v>
      </c>
      <c r="N450" s="20">
        <v>3.2599</v>
      </c>
      <c r="O450" s="21">
        <v>168</v>
      </c>
      <c r="P450" s="20">
        <v>26.47512</v>
      </c>
      <c r="Q450" s="20">
        <v>22.82583</v>
      </c>
      <c r="R450" s="20">
        <v>49.30095</v>
      </c>
      <c r="S450" s="20">
        <v>43.578270000000003</v>
      </c>
      <c r="T450" s="20">
        <v>5.7226800000000004</v>
      </c>
      <c r="U450" s="21">
        <v>27</v>
      </c>
      <c r="V450" s="20">
        <v>0.85680000000000001</v>
      </c>
      <c r="W450" s="20">
        <v>0.73870000000000002</v>
      </c>
      <c r="X450" s="20">
        <v>1.5954999999999999</v>
      </c>
      <c r="Y450" s="20">
        <v>1.4103000000000001</v>
      </c>
      <c r="Z450" s="21">
        <v>83</v>
      </c>
      <c r="AA450" s="21">
        <v>0</v>
      </c>
      <c r="AB450" s="21">
        <v>83</v>
      </c>
      <c r="AC450" s="21">
        <v>0</v>
      </c>
      <c r="AD450" s="21">
        <v>8</v>
      </c>
      <c r="AE450" s="21">
        <v>0</v>
      </c>
    </row>
    <row r="451" spans="1:31">
      <c r="A451" s="16">
        <v>443</v>
      </c>
      <c r="B451" s="17" t="s">
        <v>139</v>
      </c>
      <c r="C451" s="17">
        <v>5</v>
      </c>
      <c r="D451" s="17" t="s">
        <v>46</v>
      </c>
      <c r="E451" s="11"/>
      <c r="F451" s="17" t="s">
        <v>128</v>
      </c>
      <c r="G451" s="17" t="s">
        <v>131</v>
      </c>
      <c r="H451" s="18">
        <v>41459</v>
      </c>
      <c r="I451" s="19">
        <v>1</v>
      </c>
      <c r="J451" s="20">
        <v>1791.965778</v>
      </c>
      <c r="K451" s="20">
        <v>633.46730862000004</v>
      </c>
      <c r="L451" s="21">
        <v>241</v>
      </c>
      <c r="M451" s="21">
        <v>1422</v>
      </c>
      <c r="N451" s="20">
        <v>57.992420000000003</v>
      </c>
      <c r="O451" s="21">
        <v>3409</v>
      </c>
      <c r="P451" s="20">
        <v>454.01617199999998</v>
      </c>
      <c r="Q451" s="20">
        <v>305.82224400000001</v>
      </c>
      <c r="R451" s="20">
        <v>759.83841600000005</v>
      </c>
      <c r="S451" s="20">
        <v>758.93304599999999</v>
      </c>
      <c r="T451" s="20">
        <v>0.90537000000000001</v>
      </c>
      <c r="U451" s="21">
        <v>570</v>
      </c>
      <c r="V451" s="20">
        <v>14.6943</v>
      </c>
      <c r="W451" s="20">
        <v>9.8988200000000006</v>
      </c>
      <c r="X451" s="20">
        <v>24.593119999999999</v>
      </c>
      <c r="Y451" s="20">
        <v>24.56382</v>
      </c>
      <c r="Z451" s="21">
        <v>1250</v>
      </c>
      <c r="AA451" s="21">
        <v>774</v>
      </c>
      <c r="AB451" s="21">
        <v>2024</v>
      </c>
      <c r="AC451" s="21">
        <v>0</v>
      </c>
      <c r="AD451" s="21">
        <v>124</v>
      </c>
      <c r="AE451" s="21">
        <v>12</v>
      </c>
    </row>
    <row r="452" spans="1:31">
      <c r="A452" s="16">
        <v>444</v>
      </c>
      <c r="B452" s="17" t="s">
        <v>139</v>
      </c>
      <c r="C452" s="17">
        <v>5</v>
      </c>
      <c r="D452" s="17" t="s">
        <v>47</v>
      </c>
      <c r="E452" s="11"/>
      <c r="F452" s="17" t="s">
        <v>128</v>
      </c>
      <c r="G452" s="17" t="s">
        <v>129</v>
      </c>
      <c r="H452" s="18">
        <v>39562</v>
      </c>
      <c r="I452" s="19">
        <v>1</v>
      </c>
      <c r="J452" s="20">
        <v>358.1745593</v>
      </c>
      <c r="K452" s="20">
        <v>271.13593645999998</v>
      </c>
      <c r="L452" s="21">
        <v>37</v>
      </c>
      <c r="M452" s="21">
        <v>337</v>
      </c>
      <c r="N452" s="20">
        <v>12.776669999999999</v>
      </c>
      <c r="O452" s="21">
        <v>980</v>
      </c>
      <c r="P452" s="20">
        <v>144.56516264999999</v>
      </c>
      <c r="Q452" s="20">
        <v>213.60939635</v>
      </c>
      <c r="R452" s="20">
        <v>358.17455899999999</v>
      </c>
      <c r="S452" s="20">
        <v>358.17455899999999</v>
      </c>
      <c r="T452" s="20">
        <v>0</v>
      </c>
      <c r="U452" s="21">
        <v>337</v>
      </c>
      <c r="V452" s="20">
        <v>5.20892</v>
      </c>
      <c r="W452" s="20">
        <v>7.5677500000000002</v>
      </c>
      <c r="X452" s="20">
        <v>12.776669999999999</v>
      </c>
      <c r="Y452" s="20">
        <v>12.776669999999999</v>
      </c>
      <c r="Z452" s="21">
        <v>980</v>
      </c>
      <c r="AA452" s="21">
        <v>0</v>
      </c>
      <c r="AB452" s="21">
        <v>980</v>
      </c>
      <c r="AC452" s="21">
        <v>0</v>
      </c>
      <c r="AD452" s="21">
        <v>37</v>
      </c>
      <c r="AE452" s="21">
        <v>35</v>
      </c>
    </row>
    <row r="453" spans="1:31">
      <c r="A453" s="16">
        <v>445</v>
      </c>
      <c r="B453" s="17" t="s">
        <v>139</v>
      </c>
      <c r="C453" s="17">
        <v>5</v>
      </c>
      <c r="D453" s="17" t="s">
        <v>47</v>
      </c>
      <c r="E453" s="11"/>
      <c r="F453" s="17" t="s">
        <v>128</v>
      </c>
      <c r="G453" s="17" t="s">
        <v>129</v>
      </c>
      <c r="H453" s="18">
        <v>39623</v>
      </c>
      <c r="I453" s="19">
        <v>1</v>
      </c>
      <c r="J453" s="20">
        <v>415.08676131999999</v>
      </c>
      <c r="K453" s="20">
        <v>314.22058573999999</v>
      </c>
      <c r="L453" s="21">
        <v>37</v>
      </c>
      <c r="M453" s="21">
        <v>497</v>
      </c>
      <c r="N453" s="20">
        <v>15.110340000000001</v>
      </c>
      <c r="O453" s="21">
        <v>1079</v>
      </c>
      <c r="P453" s="20">
        <v>238.51971255999999</v>
      </c>
      <c r="Q453" s="20">
        <v>355.39362797000001</v>
      </c>
      <c r="R453" s="20">
        <v>593.91334053000003</v>
      </c>
      <c r="S453" s="20">
        <v>415.08676041000001</v>
      </c>
      <c r="T453" s="20">
        <v>178.82658011999999</v>
      </c>
      <c r="U453" s="21">
        <v>495</v>
      </c>
      <c r="V453" s="20">
        <v>8.6826699999999999</v>
      </c>
      <c r="W453" s="20">
        <v>12.16229</v>
      </c>
      <c r="X453" s="20">
        <v>20.84496</v>
      </c>
      <c r="Y453" s="20">
        <v>15.110340000000001</v>
      </c>
      <c r="Z453" s="21">
        <v>1079</v>
      </c>
      <c r="AA453" s="21">
        <v>0</v>
      </c>
      <c r="AB453" s="21">
        <v>1079</v>
      </c>
      <c r="AC453" s="21">
        <v>0</v>
      </c>
      <c r="AD453" s="21">
        <v>37</v>
      </c>
      <c r="AE453" s="21">
        <v>37</v>
      </c>
    </row>
    <row r="454" spans="1:31">
      <c r="A454" s="16">
        <v>446</v>
      </c>
      <c r="B454" s="17" t="s">
        <v>139</v>
      </c>
      <c r="C454" s="17">
        <v>5</v>
      </c>
      <c r="D454" s="17" t="s">
        <v>47</v>
      </c>
      <c r="E454" s="11"/>
      <c r="F454" s="17" t="s">
        <v>128</v>
      </c>
      <c r="G454" s="17" t="s">
        <v>129</v>
      </c>
      <c r="H454" s="18">
        <v>39909</v>
      </c>
      <c r="I454" s="19">
        <v>1</v>
      </c>
      <c r="J454" s="20">
        <v>1476.4151345600001</v>
      </c>
      <c r="K454" s="20">
        <v>1386.6490687999999</v>
      </c>
      <c r="L454" s="21">
        <v>122</v>
      </c>
      <c r="M454" s="21">
        <v>1499</v>
      </c>
      <c r="N454" s="20">
        <v>58.478450000000002</v>
      </c>
      <c r="O454" s="21">
        <v>3970</v>
      </c>
      <c r="P454" s="20">
        <v>758.35124020000001</v>
      </c>
      <c r="Q454" s="20">
        <v>1136.7761296399999</v>
      </c>
      <c r="R454" s="20">
        <v>1895.12736984</v>
      </c>
      <c r="S454" s="20">
        <v>1476.4151345600001</v>
      </c>
      <c r="T454" s="20">
        <v>418.71223528000002</v>
      </c>
      <c r="U454" s="21">
        <v>1532</v>
      </c>
      <c r="V454" s="20">
        <v>28.982679999999998</v>
      </c>
      <c r="W454" s="20">
        <v>48.468719999999998</v>
      </c>
      <c r="X454" s="20">
        <v>77.451400000000007</v>
      </c>
      <c r="Y454" s="20">
        <v>58.478450000000002</v>
      </c>
      <c r="Z454" s="21">
        <v>3970</v>
      </c>
      <c r="AA454" s="21">
        <v>0</v>
      </c>
      <c r="AB454" s="21">
        <v>3970</v>
      </c>
      <c r="AC454" s="21">
        <v>0</v>
      </c>
      <c r="AD454" s="21">
        <v>122</v>
      </c>
      <c r="AE454" s="21">
        <v>104</v>
      </c>
    </row>
    <row r="455" spans="1:31">
      <c r="A455" s="16">
        <v>447</v>
      </c>
      <c r="B455" s="17" t="s">
        <v>139</v>
      </c>
      <c r="C455" s="17">
        <v>5</v>
      </c>
      <c r="D455" s="17" t="s">
        <v>47</v>
      </c>
      <c r="E455" s="11"/>
      <c r="F455" s="17" t="s">
        <v>128</v>
      </c>
      <c r="G455" s="17" t="s">
        <v>129</v>
      </c>
      <c r="H455" s="18">
        <v>40358</v>
      </c>
      <c r="I455" s="19">
        <v>1</v>
      </c>
      <c r="J455" s="20">
        <v>513.56443533000004</v>
      </c>
      <c r="K455" s="20">
        <v>370.15332898000003</v>
      </c>
      <c r="L455" s="21">
        <v>25</v>
      </c>
      <c r="M455" s="21">
        <v>395</v>
      </c>
      <c r="N455" s="20">
        <v>17.973680000000002</v>
      </c>
      <c r="O455" s="21">
        <v>1170</v>
      </c>
      <c r="P455" s="20">
        <v>221.8593084</v>
      </c>
      <c r="Q455" s="20">
        <v>291.70512693000001</v>
      </c>
      <c r="R455" s="20">
        <v>513.56443533000004</v>
      </c>
      <c r="S455" s="20">
        <v>402.10134934000001</v>
      </c>
      <c r="T455" s="20">
        <v>111.46308599</v>
      </c>
      <c r="U455" s="21">
        <v>397</v>
      </c>
      <c r="V455" s="20">
        <v>10.3066</v>
      </c>
      <c r="W455" s="20">
        <v>13.25995</v>
      </c>
      <c r="X455" s="20">
        <v>23.566549999999999</v>
      </c>
      <c r="Y455" s="20">
        <v>17.973680000000002</v>
      </c>
      <c r="Z455" s="21">
        <v>1170</v>
      </c>
      <c r="AA455" s="21">
        <v>0</v>
      </c>
      <c r="AB455" s="21">
        <v>1170</v>
      </c>
      <c r="AC455" s="21">
        <v>0</v>
      </c>
      <c r="AD455" s="21">
        <v>25</v>
      </c>
      <c r="AE455" s="21">
        <v>21</v>
      </c>
    </row>
    <row r="456" spans="1:31">
      <c r="A456" s="16">
        <v>448</v>
      </c>
      <c r="B456" s="17" t="s">
        <v>139</v>
      </c>
      <c r="C456" s="17">
        <v>5</v>
      </c>
      <c r="D456" s="17" t="s">
        <v>47</v>
      </c>
      <c r="E456" s="11"/>
      <c r="F456" s="17" t="s">
        <v>128</v>
      </c>
      <c r="G456" s="17" t="s">
        <v>129</v>
      </c>
      <c r="H456" s="18">
        <v>40732</v>
      </c>
      <c r="I456" s="19">
        <v>1</v>
      </c>
      <c r="J456" s="20">
        <v>915.20336827999995</v>
      </c>
      <c r="K456" s="20">
        <v>504.87227008000002</v>
      </c>
      <c r="L456" s="21">
        <v>76</v>
      </c>
      <c r="M456" s="21">
        <v>804</v>
      </c>
      <c r="N456" s="20">
        <v>31.654540000000001</v>
      </c>
      <c r="O456" s="21">
        <v>2034</v>
      </c>
      <c r="P456" s="20">
        <v>428.60021172</v>
      </c>
      <c r="Q456" s="20">
        <v>465.01669406000002</v>
      </c>
      <c r="R456" s="20">
        <v>893.61690578000002</v>
      </c>
      <c r="S456" s="20">
        <v>687.63337416000002</v>
      </c>
      <c r="T456" s="20">
        <v>205.98353162000001</v>
      </c>
      <c r="U456" s="21">
        <v>791</v>
      </c>
      <c r="V456" s="20">
        <v>19.791740000000001</v>
      </c>
      <c r="W456" s="20">
        <v>21.104199999999999</v>
      </c>
      <c r="X456" s="20">
        <v>40.895940000000003</v>
      </c>
      <c r="Y456" s="20">
        <v>30.82206</v>
      </c>
      <c r="Z456" s="21">
        <v>1960</v>
      </c>
      <c r="AA456" s="21">
        <v>65</v>
      </c>
      <c r="AB456" s="21">
        <v>2025</v>
      </c>
      <c r="AC456" s="21">
        <v>0</v>
      </c>
      <c r="AD456" s="21">
        <v>71</v>
      </c>
      <c r="AE456" s="21">
        <v>31</v>
      </c>
    </row>
    <row r="457" spans="1:31">
      <c r="A457" s="16">
        <v>449</v>
      </c>
      <c r="B457" s="17" t="s">
        <v>139</v>
      </c>
      <c r="C457" s="17">
        <v>5</v>
      </c>
      <c r="D457" s="17" t="s">
        <v>47</v>
      </c>
      <c r="E457" s="11"/>
      <c r="F457" s="17" t="s">
        <v>128</v>
      </c>
      <c r="G457" s="17" t="s">
        <v>129</v>
      </c>
      <c r="H457" s="18">
        <v>40988</v>
      </c>
      <c r="I457" s="19">
        <v>1</v>
      </c>
      <c r="J457" s="20">
        <v>421.81345997</v>
      </c>
      <c r="K457" s="20">
        <v>259.14037411999999</v>
      </c>
      <c r="L457" s="21">
        <v>20</v>
      </c>
      <c r="M457" s="21">
        <v>382</v>
      </c>
      <c r="N457" s="20">
        <v>15.6082</v>
      </c>
      <c r="O457" s="21">
        <v>951</v>
      </c>
      <c r="P457" s="20">
        <v>145.72490447000001</v>
      </c>
      <c r="Q457" s="20">
        <v>249.24239825000001</v>
      </c>
      <c r="R457" s="20">
        <v>394.96730272000002</v>
      </c>
      <c r="S457" s="20">
        <v>335.50620136999999</v>
      </c>
      <c r="T457" s="20">
        <v>59.46110135</v>
      </c>
      <c r="U457" s="21">
        <v>362</v>
      </c>
      <c r="V457" s="20">
        <v>6.4968899999999996</v>
      </c>
      <c r="W457" s="20">
        <v>11.08797</v>
      </c>
      <c r="X457" s="20">
        <v>17.584859999999999</v>
      </c>
      <c r="Y457" s="20">
        <v>14.87105</v>
      </c>
      <c r="Z457" s="21">
        <v>894</v>
      </c>
      <c r="AA457" s="21">
        <v>35</v>
      </c>
      <c r="AB457" s="21">
        <v>929</v>
      </c>
      <c r="AC457" s="21">
        <v>0</v>
      </c>
      <c r="AD457" s="21">
        <v>12</v>
      </c>
      <c r="AE457" s="21">
        <v>3</v>
      </c>
    </row>
    <row r="458" spans="1:31">
      <c r="A458" s="16">
        <v>450</v>
      </c>
      <c r="B458" s="17" t="s">
        <v>139</v>
      </c>
      <c r="C458" s="17">
        <v>5</v>
      </c>
      <c r="D458" s="17" t="s">
        <v>47</v>
      </c>
      <c r="E458" s="11"/>
      <c r="F458" s="17" t="s">
        <v>128</v>
      </c>
      <c r="G458" s="17" t="s">
        <v>129</v>
      </c>
      <c r="H458" s="18">
        <v>41073</v>
      </c>
      <c r="I458" s="19">
        <v>1</v>
      </c>
      <c r="J458" s="20">
        <v>71.426237499999999</v>
      </c>
      <c r="K458" s="20">
        <v>45.075428049999999</v>
      </c>
      <c r="L458" s="21">
        <v>7</v>
      </c>
      <c r="M458" s="21">
        <v>66</v>
      </c>
      <c r="N458" s="20">
        <v>2.7930000000000001</v>
      </c>
      <c r="O458" s="21">
        <v>177</v>
      </c>
      <c r="P458" s="20">
        <v>43.410569750000001</v>
      </c>
      <c r="Q458" s="20">
        <v>24.237505250000002</v>
      </c>
      <c r="R458" s="20">
        <v>67.648075000000006</v>
      </c>
      <c r="S458" s="20">
        <v>58.490357240000002</v>
      </c>
      <c r="T458" s="20">
        <v>9.1577177600000006</v>
      </c>
      <c r="U458" s="21">
        <v>66</v>
      </c>
      <c r="V458" s="20">
        <v>2.0825800000000001</v>
      </c>
      <c r="W458" s="20">
        <v>1.08267</v>
      </c>
      <c r="X458" s="20">
        <v>3.1652499999999999</v>
      </c>
      <c r="Y458" s="20">
        <v>2.7930000000000001</v>
      </c>
      <c r="Z458" s="21">
        <v>178</v>
      </c>
      <c r="AA458" s="21">
        <v>0</v>
      </c>
      <c r="AB458" s="21">
        <v>178</v>
      </c>
      <c r="AC458" s="21">
        <v>0</v>
      </c>
      <c r="AD458" s="21">
        <v>7</v>
      </c>
      <c r="AE458" s="21">
        <v>3</v>
      </c>
    </row>
    <row r="459" spans="1:31">
      <c r="A459" s="16">
        <v>451</v>
      </c>
      <c r="B459" s="17" t="s">
        <v>139</v>
      </c>
      <c r="C459" s="17">
        <v>5</v>
      </c>
      <c r="D459" s="17" t="s">
        <v>47</v>
      </c>
      <c r="E459" s="11"/>
      <c r="F459" s="17" t="s">
        <v>128</v>
      </c>
      <c r="G459" s="17" t="s">
        <v>129</v>
      </c>
      <c r="H459" s="18">
        <v>41457</v>
      </c>
      <c r="I459" s="19">
        <v>1</v>
      </c>
      <c r="J459" s="20">
        <v>1815.163777</v>
      </c>
      <c r="K459" s="20">
        <v>1811.8964719999999</v>
      </c>
      <c r="L459" s="21">
        <v>171</v>
      </c>
      <c r="M459" s="21">
        <v>1830</v>
      </c>
      <c r="N459" s="20">
        <v>73.331500000000005</v>
      </c>
      <c r="O459" s="21">
        <v>4349</v>
      </c>
      <c r="P459" s="20">
        <v>114.91843219</v>
      </c>
      <c r="Q459" s="20">
        <v>41.729029779999998</v>
      </c>
      <c r="R459" s="20">
        <v>156.64746196999999</v>
      </c>
      <c r="S459" s="20">
        <v>136.20709518000001</v>
      </c>
      <c r="T459" s="20">
        <v>20.440366789999999</v>
      </c>
      <c r="U459" s="21">
        <v>26</v>
      </c>
      <c r="V459" s="20">
        <v>4.9196499999999999</v>
      </c>
      <c r="W459" s="20">
        <v>1.6944399999999999</v>
      </c>
      <c r="X459" s="20">
        <v>6.61409</v>
      </c>
      <c r="Y459" s="20">
        <v>5.6926399999999999</v>
      </c>
      <c r="Z459" s="21">
        <v>49</v>
      </c>
      <c r="AA459" s="21">
        <v>252</v>
      </c>
      <c r="AB459" s="21">
        <v>301</v>
      </c>
      <c r="AC459" s="21">
        <v>0</v>
      </c>
      <c r="AD459" s="21">
        <v>4</v>
      </c>
      <c r="AE459" s="21">
        <v>0</v>
      </c>
    </row>
    <row r="460" spans="1:31">
      <c r="A460" s="16">
        <v>452</v>
      </c>
      <c r="B460" s="17" t="s">
        <v>139</v>
      </c>
      <c r="C460" s="17">
        <v>5</v>
      </c>
      <c r="D460" s="17" t="s">
        <v>57</v>
      </c>
      <c r="E460" s="11"/>
      <c r="F460" s="17" t="s">
        <v>128</v>
      </c>
      <c r="G460" s="17" t="s">
        <v>129</v>
      </c>
      <c r="H460" s="18">
        <v>39674</v>
      </c>
      <c r="I460" s="19">
        <v>1</v>
      </c>
      <c r="J460" s="20">
        <v>225.12144000000001</v>
      </c>
      <c r="K460" s="20">
        <v>152.61003708000001</v>
      </c>
      <c r="L460" s="21">
        <v>35</v>
      </c>
      <c r="M460" s="21">
        <v>186</v>
      </c>
      <c r="N460" s="20">
        <v>6.5865400000000003</v>
      </c>
      <c r="O460" s="21">
        <v>624</v>
      </c>
      <c r="P460" s="20">
        <v>34.997087559999997</v>
      </c>
      <c r="Q460" s="20">
        <v>190.12435244</v>
      </c>
      <c r="R460" s="20">
        <v>225.12144000000001</v>
      </c>
      <c r="S460" s="20">
        <v>225.12144000000001</v>
      </c>
      <c r="T460" s="20">
        <v>0</v>
      </c>
      <c r="U460" s="21">
        <v>186</v>
      </c>
      <c r="V460" s="20">
        <v>0.65303999999999995</v>
      </c>
      <c r="W460" s="20">
        <v>6.2008999999999999</v>
      </c>
      <c r="X460" s="20">
        <v>6.8539399999999997</v>
      </c>
      <c r="Y460" s="20">
        <v>6.5865400000000003</v>
      </c>
      <c r="Z460" s="21">
        <v>624</v>
      </c>
      <c r="AA460" s="21">
        <v>0</v>
      </c>
      <c r="AB460" s="21">
        <v>624</v>
      </c>
      <c r="AC460" s="21">
        <v>0</v>
      </c>
      <c r="AD460" s="21">
        <v>35</v>
      </c>
      <c r="AE460" s="21">
        <v>35</v>
      </c>
    </row>
    <row r="461" spans="1:31">
      <c r="A461" s="16">
        <v>453</v>
      </c>
      <c r="B461" s="17" t="s">
        <v>139</v>
      </c>
      <c r="C461" s="17">
        <v>5</v>
      </c>
      <c r="D461" s="17" t="s">
        <v>57</v>
      </c>
      <c r="E461" s="11"/>
      <c r="F461" s="17" t="s">
        <v>128</v>
      </c>
      <c r="G461" s="17" t="s">
        <v>129</v>
      </c>
      <c r="H461" s="18">
        <v>39800</v>
      </c>
      <c r="I461" s="19">
        <v>1</v>
      </c>
      <c r="J461" s="20">
        <v>140.49270000000001</v>
      </c>
      <c r="K461" s="20">
        <v>95.239720590000005</v>
      </c>
      <c r="L461" s="21">
        <v>39</v>
      </c>
      <c r="M461" s="21">
        <v>170</v>
      </c>
      <c r="N461" s="20">
        <v>5.0335799999999997</v>
      </c>
      <c r="O461" s="21">
        <v>474</v>
      </c>
      <c r="P461" s="20">
        <v>15.874767</v>
      </c>
      <c r="Q461" s="20">
        <v>128.136438</v>
      </c>
      <c r="R461" s="20">
        <v>144.01120499999999</v>
      </c>
      <c r="S461" s="20">
        <v>140.49270000000001</v>
      </c>
      <c r="T461" s="20">
        <v>3.5185050000000002</v>
      </c>
      <c r="U461" s="21">
        <v>167</v>
      </c>
      <c r="V461" s="20">
        <v>1.0581499999999999</v>
      </c>
      <c r="W461" s="20">
        <v>4.3803999999999998</v>
      </c>
      <c r="X461" s="20">
        <v>5.4385500000000002</v>
      </c>
      <c r="Y461" s="20">
        <v>4.8893500000000003</v>
      </c>
      <c r="Z461" s="21">
        <v>474</v>
      </c>
      <c r="AA461" s="21">
        <v>0</v>
      </c>
      <c r="AB461" s="21">
        <v>474</v>
      </c>
      <c r="AC461" s="21">
        <v>0</v>
      </c>
      <c r="AD461" s="21">
        <v>39</v>
      </c>
      <c r="AE461" s="21">
        <v>39</v>
      </c>
    </row>
    <row r="462" spans="1:31">
      <c r="A462" s="16">
        <v>454</v>
      </c>
      <c r="B462" s="17" t="s">
        <v>139</v>
      </c>
      <c r="C462" s="17">
        <v>5</v>
      </c>
      <c r="D462" s="17" t="s">
        <v>57</v>
      </c>
      <c r="E462" s="11"/>
      <c r="F462" s="17" t="s">
        <v>128</v>
      </c>
      <c r="G462" s="17" t="s">
        <v>130</v>
      </c>
      <c r="H462" s="18">
        <v>39902</v>
      </c>
      <c r="I462" s="19">
        <v>1</v>
      </c>
      <c r="J462" s="20">
        <v>168.6979</v>
      </c>
      <c r="K462" s="20">
        <v>155.11770000000001</v>
      </c>
      <c r="L462" s="21">
        <v>38</v>
      </c>
      <c r="M462" s="21">
        <v>195</v>
      </c>
      <c r="N462" s="20">
        <v>5.9192299999999998</v>
      </c>
      <c r="O462" s="21">
        <v>501</v>
      </c>
      <c r="P462" s="20">
        <v>34.803623999999999</v>
      </c>
      <c r="Q462" s="20">
        <v>164.46501599999999</v>
      </c>
      <c r="R462" s="20">
        <v>199.26864</v>
      </c>
      <c r="S462" s="20">
        <v>168.6979</v>
      </c>
      <c r="T462" s="20">
        <v>30.570740000000001</v>
      </c>
      <c r="U462" s="21">
        <v>197</v>
      </c>
      <c r="V462" s="20">
        <v>1.2054800000000001</v>
      </c>
      <c r="W462" s="20">
        <v>5.8146699999999996</v>
      </c>
      <c r="X462" s="20">
        <v>7.0201500000000001</v>
      </c>
      <c r="Y462" s="20">
        <v>5.9183300000000001</v>
      </c>
      <c r="Z462" s="21">
        <v>501</v>
      </c>
      <c r="AA462" s="21">
        <v>0</v>
      </c>
      <c r="AB462" s="21">
        <v>501</v>
      </c>
      <c r="AC462" s="21">
        <v>0</v>
      </c>
      <c r="AD462" s="21">
        <v>38</v>
      </c>
      <c r="AE462" s="21">
        <v>38</v>
      </c>
    </row>
    <row r="463" spans="1:31">
      <c r="A463" s="16">
        <v>455</v>
      </c>
      <c r="B463" s="17" t="s">
        <v>139</v>
      </c>
      <c r="C463" s="17">
        <v>5</v>
      </c>
      <c r="D463" s="17" t="s">
        <v>57</v>
      </c>
      <c r="E463" s="11"/>
      <c r="F463" s="17" t="s">
        <v>128</v>
      </c>
      <c r="G463" s="17" t="s">
        <v>129</v>
      </c>
      <c r="H463" s="18">
        <v>40018</v>
      </c>
      <c r="I463" s="19">
        <v>1</v>
      </c>
      <c r="J463" s="20">
        <v>191.20859999999999</v>
      </c>
      <c r="K463" s="20">
        <v>175.81619900000001</v>
      </c>
      <c r="L463" s="21">
        <v>48</v>
      </c>
      <c r="M463" s="21">
        <v>217</v>
      </c>
      <c r="N463" s="20">
        <v>6.9176000000000002</v>
      </c>
      <c r="O463" s="21">
        <v>581</v>
      </c>
      <c r="P463" s="20">
        <v>30.944076970000001</v>
      </c>
      <c r="Q463" s="20">
        <v>197.74552302999999</v>
      </c>
      <c r="R463" s="20">
        <v>228.68960000000001</v>
      </c>
      <c r="S463" s="20">
        <v>191.20859999999999</v>
      </c>
      <c r="T463" s="20">
        <v>37.481000000000002</v>
      </c>
      <c r="U463" s="21">
        <v>216</v>
      </c>
      <c r="V463" s="20">
        <v>1.34032</v>
      </c>
      <c r="W463" s="20">
        <v>6.8325399999999998</v>
      </c>
      <c r="X463" s="20">
        <v>8.17286</v>
      </c>
      <c r="Y463" s="20">
        <v>6.9207999999999998</v>
      </c>
      <c r="Z463" s="21">
        <v>581</v>
      </c>
      <c r="AA463" s="21">
        <v>0</v>
      </c>
      <c r="AB463" s="21">
        <v>581</v>
      </c>
      <c r="AC463" s="21">
        <v>10</v>
      </c>
      <c r="AD463" s="21">
        <v>48</v>
      </c>
      <c r="AE463" s="21">
        <v>48</v>
      </c>
    </row>
    <row r="464" spans="1:31">
      <c r="A464" s="16">
        <v>456</v>
      </c>
      <c r="B464" s="17" t="s">
        <v>139</v>
      </c>
      <c r="C464" s="17">
        <v>5</v>
      </c>
      <c r="D464" s="17" t="s">
        <v>57</v>
      </c>
      <c r="E464" s="11"/>
      <c r="F464" s="17" t="s">
        <v>128</v>
      </c>
      <c r="G464" s="17" t="s">
        <v>129</v>
      </c>
      <c r="H464" s="18">
        <v>40282</v>
      </c>
      <c r="I464" s="19">
        <v>1</v>
      </c>
      <c r="J464" s="20">
        <v>151.7478945</v>
      </c>
      <c r="K464" s="20">
        <v>138.73264083000001</v>
      </c>
      <c r="L464" s="21">
        <v>49</v>
      </c>
      <c r="M464" s="21">
        <v>193</v>
      </c>
      <c r="N464" s="20">
        <v>6.4094800000000003</v>
      </c>
      <c r="O464" s="21">
        <v>566</v>
      </c>
      <c r="P464" s="20">
        <v>43.411408000000002</v>
      </c>
      <c r="Q464" s="20">
        <v>108.33648650000001</v>
      </c>
      <c r="R464" s="20">
        <v>151.7478945</v>
      </c>
      <c r="S464" s="20">
        <v>151.7478945</v>
      </c>
      <c r="T464" s="20">
        <v>0</v>
      </c>
      <c r="U464" s="21">
        <v>193</v>
      </c>
      <c r="V464" s="20">
        <v>1.8136099999999999</v>
      </c>
      <c r="W464" s="20">
        <v>4.5958699999999997</v>
      </c>
      <c r="X464" s="20">
        <v>6.4094800000000003</v>
      </c>
      <c r="Y464" s="20">
        <v>6.4094800000000003</v>
      </c>
      <c r="Z464" s="21">
        <v>563</v>
      </c>
      <c r="AA464" s="21">
        <v>3</v>
      </c>
      <c r="AB464" s="21">
        <v>566</v>
      </c>
      <c r="AC464" s="21">
        <v>0</v>
      </c>
      <c r="AD464" s="21">
        <v>48</v>
      </c>
      <c r="AE464" s="21">
        <v>48</v>
      </c>
    </row>
    <row r="465" spans="1:31">
      <c r="A465" s="16">
        <v>457</v>
      </c>
      <c r="B465" s="17" t="s">
        <v>139</v>
      </c>
      <c r="C465" s="17">
        <v>5</v>
      </c>
      <c r="D465" s="17" t="s">
        <v>57</v>
      </c>
      <c r="E465" s="11"/>
      <c r="F465" s="17" t="s">
        <v>128</v>
      </c>
      <c r="G465" s="17" t="s">
        <v>129</v>
      </c>
      <c r="H465" s="18">
        <v>40379</v>
      </c>
      <c r="I465" s="19">
        <v>1</v>
      </c>
      <c r="J465" s="20">
        <v>57.2497075</v>
      </c>
      <c r="K465" s="20">
        <v>52.457959500000001</v>
      </c>
      <c r="L465" s="21">
        <v>14</v>
      </c>
      <c r="M465" s="21">
        <v>73</v>
      </c>
      <c r="N465" s="20">
        <v>2.37988</v>
      </c>
      <c r="O465" s="21">
        <v>219</v>
      </c>
      <c r="P465" s="20">
        <v>18.747474</v>
      </c>
      <c r="Q465" s="20">
        <v>38.502233500000003</v>
      </c>
      <c r="R465" s="20">
        <v>57.2497075</v>
      </c>
      <c r="S465" s="20">
        <v>57.2497075</v>
      </c>
      <c r="T465" s="20">
        <v>0</v>
      </c>
      <c r="U465" s="21">
        <v>73</v>
      </c>
      <c r="V465" s="20">
        <v>0.77997000000000005</v>
      </c>
      <c r="W465" s="20">
        <v>1.5999099999999999</v>
      </c>
      <c r="X465" s="20">
        <v>2.37988</v>
      </c>
      <c r="Y465" s="20">
        <v>2.37988</v>
      </c>
      <c r="Z465" s="21">
        <v>219</v>
      </c>
      <c r="AA465" s="21">
        <v>0</v>
      </c>
      <c r="AB465" s="21">
        <v>219</v>
      </c>
      <c r="AC465" s="21">
        <v>0</v>
      </c>
      <c r="AD465" s="21">
        <v>14</v>
      </c>
      <c r="AE465" s="21">
        <v>14</v>
      </c>
    </row>
    <row r="466" spans="1:31">
      <c r="A466" s="16">
        <v>458</v>
      </c>
      <c r="B466" s="17" t="s">
        <v>139</v>
      </c>
      <c r="C466" s="17">
        <v>5</v>
      </c>
      <c r="D466" s="17" t="s">
        <v>57</v>
      </c>
      <c r="E466" s="11"/>
      <c r="F466" s="17" t="s">
        <v>128</v>
      </c>
      <c r="G466" s="17" t="s">
        <v>129</v>
      </c>
      <c r="H466" s="18">
        <v>40702</v>
      </c>
      <c r="I466" s="19">
        <v>1</v>
      </c>
      <c r="J466" s="20">
        <v>360.15828900000002</v>
      </c>
      <c r="K466" s="20">
        <v>256.17021899999997</v>
      </c>
      <c r="L466" s="21">
        <v>75</v>
      </c>
      <c r="M466" s="21">
        <v>446</v>
      </c>
      <c r="N466" s="20">
        <v>13.56259</v>
      </c>
      <c r="O466" s="21">
        <v>1227</v>
      </c>
      <c r="P466" s="20">
        <v>127.77070046999999</v>
      </c>
      <c r="Q466" s="20">
        <v>246.43207452999999</v>
      </c>
      <c r="R466" s="20">
        <v>374.20277499999997</v>
      </c>
      <c r="S466" s="20">
        <v>358.89288900000003</v>
      </c>
      <c r="T466" s="20">
        <v>15.309886000000001</v>
      </c>
      <c r="U466" s="21">
        <v>446</v>
      </c>
      <c r="V466" s="20">
        <v>4.6724199999999998</v>
      </c>
      <c r="W466" s="20">
        <v>9.4638100000000005</v>
      </c>
      <c r="X466" s="20">
        <v>14.136229999999999</v>
      </c>
      <c r="Y466" s="20">
        <v>13.562290000000001</v>
      </c>
      <c r="Z466" s="21">
        <v>1212</v>
      </c>
      <c r="AA466" s="21">
        <v>10</v>
      </c>
      <c r="AB466" s="21">
        <v>1222</v>
      </c>
      <c r="AC466" s="21">
        <v>26</v>
      </c>
      <c r="AD466" s="21">
        <v>69</v>
      </c>
      <c r="AE466" s="21">
        <v>45</v>
      </c>
    </row>
    <row r="467" spans="1:31">
      <c r="A467" s="16">
        <v>459</v>
      </c>
      <c r="B467" s="17" t="s">
        <v>139</v>
      </c>
      <c r="C467" s="17">
        <v>5</v>
      </c>
      <c r="D467" s="17" t="s">
        <v>57</v>
      </c>
      <c r="E467" s="11"/>
      <c r="F467" s="17" t="s">
        <v>128</v>
      </c>
      <c r="G467" s="17" t="s">
        <v>129</v>
      </c>
      <c r="H467" s="18">
        <v>40995</v>
      </c>
      <c r="I467" s="19">
        <v>1</v>
      </c>
      <c r="J467" s="20">
        <v>181.37080549999999</v>
      </c>
      <c r="K467" s="20">
        <v>124.45927139</v>
      </c>
      <c r="L467" s="21">
        <v>27</v>
      </c>
      <c r="M467" s="21">
        <v>193</v>
      </c>
      <c r="N467" s="20">
        <v>6.7225000000000001</v>
      </c>
      <c r="O467" s="21">
        <v>484</v>
      </c>
      <c r="P467" s="20">
        <v>62.299636499999998</v>
      </c>
      <c r="Q467" s="20">
        <v>119.071169</v>
      </c>
      <c r="R467" s="20">
        <v>181.37080549999999</v>
      </c>
      <c r="S467" s="20">
        <v>176.76287138999999</v>
      </c>
      <c r="T467" s="20">
        <v>4.6079341100000004</v>
      </c>
      <c r="U467" s="21">
        <v>193</v>
      </c>
      <c r="V467" s="20">
        <v>2.3447200000000001</v>
      </c>
      <c r="W467" s="20">
        <v>4.5415799999999997</v>
      </c>
      <c r="X467" s="20">
        <v>6.8863000000000003</v>
      </c>
      <c r="Y467" s="20">
        <v>6.7225000000000001</v>
      </c>
      <c r="Z467" s="21">
        <v>481</v>
      </c>
      <c r="AA467" s="21">
        <v>0</v>
      </c>
      <c r="AB467" s="21">
        <v>481</v>
      </c>
      <c r="AC467" s="21">
        <v>0</v>
      </c>
      <c r="AD467" s="21">
        <v>25</v>
      </c>
      <c r="AE467" s="21">
        <v>18</v>
      </c>
    </row>
    <row r="468" spans="1:31">
      <c r="A468" s="16">
        <v>460</v>
      </c>
      <c r="B468" s="17" t="s">
        <v>139</v>
      </c>
      <c r="C468" s="17">
        <v>5</v>
      </c>
      <c r="D468" s="17" t="s">
        <v>57</v>
      </c>
      <c r="E468" s="11"/>
      <c r="F468" s="17" t="s">
        <v>128</v>
      </c>
      <c r="G468" s="17" t="s">
        <v>129</v>
      </c>
      <c r="H468" s="18">
        <v>41054</v>
      </c>
      <c r="I468" s="19">
        <v>1</v>
      </c>
      <c r="J468" s="20">
        <v>56.136220000000002</v>
      </c>
      <c r="K468" s="20">
        <v>34.736631330000002</v>
      </c>
      <c r="L468" s="21">
        <v>10</v>
      </c>
      <c r="M468" s="21">
        <v>53</v>
      </c>
      <c r="N468" s="20">
        <v>1.7442</v>
      </c>
      <c r="O468" s="21">
        <v>164</v>
      </c>
      <c r="P468" s="20">
        <v>21.389514999999999</v>
      </c>
      <c r="Q468" s="20">
        <v>34.746704999999999</v>
      </c>
      <c r="R468" s="20">
        <v>56.136220000000002</v>
      </c>
      <c r="S468" s="20">
        <v>50.66901</v>
      </c>
      <c r="T468" s="20">
        <v>5.4672099999999997</v>
      </c>
      <c r="U468" s="21">
        <v>53</v>
      </c>
      <c r="V468" s="20">
        <v>0.73629999999999995</v>
      </c>
      <c r="W468" s="20">
        <v>1.1960999999999999</v>
      </c>
      <c r="X468" s="20">
        <v>1.9323999999999999</v>
      </c>
      <c r="Y468" s="20">
        <v>1.7442</v>
      </c>
      <c r="Z468" s="21">
        <v>159</v>
      </c>
      <c r="AA468" s="21">
        <v>5</v>
      </c>
      <c r="AB468" s="21">
        <v>164</v>
      </c>
      <c r="AC468" s="21">
        <v>0</v>
      </c>
      <c r="AD468" s="21">
        <v>9</v>
      </c>
      <c r="AE468" s="21">
        <v>0</v>
      </c>
    </row>
    <row r="469" spans="1:31">
      <c r="A469" s="16">
        <v>461</v>
      </c>
      <c r="B469" s="17" t="s">
        <v>139</v>
      </c>
      <c r="C469" s="17">
        <v>5</v>
      </c>
      <c r="D469" s="17" t="s">
        <v>57</v>
      </c>
      <c r="E469" s="11"/>
      <c r="F469" s="17" t="s">
        <v>128</v>
      </c>
      <c r="G469" s="17" t="s">
        <v>131</v>
      </c>
      <c r="H469" s="18">
        <v>41453</v>
      </c>
      <c r="I469" s="19">
        <v>1</v>
      </c>
      <c r="J469" s="20">
        <v>674.23229627000001</v>
      </c>
      <c r="K469" s="20">
        <v>544.45879626999999</v>
      </c>
      <c r="L469" s="21">
        <v>149</v>
      </c>
      <c r="M469" s="21">
        <v>718</v>
      </c>
      <c r="N469" s="20">
        <v>23.491119999999999</v>
      </c>
      <c r="O469" s="21">
        <v>1832</v>
      </c>
      <c r="P469" s="20">
        <v>1.8039000000000001</v>
      </c>
      <c r="Q469" s="20">
        <v>9.4074209999999994</v>
      </c>
      <c r="R469" s="20">
        <v>11.211321</v>
      </c>
      <c r="S469" s="20">
        <v>11.211321</v>
      </c>
      <c r="T469" s="20">
        <v>0</v>
      </c>
      <c r="U469" s="21">
        <v>8</v>
      </c>
      <c r="V469" s="20">
        <v>8.5900000000000004E-2</v>
      </c>
      <c r="W469" s="20">
        <v>0.23749999999999999</v>
      </c>
      <c r="X469" s="20">
        <v>0.32340000000000002</v>
      </c>
      <c r="Y469" s="20">
        <v>0.32340000000000002</v>
      </c>
      <c r="Z469" s="21">
        <v>27</v>
      </c>
      <c r="AA469" s="21">
        <v>0</v>
      </c>
      <c r="AB469" s="21">
        <v>27</v>
      </c>
      <c r="AC469" s="21">
        <v>0</v>
      </c>
      <c r="AD469" s="21">
        <v>1</v>
      </c>
      <c r="AE469" s="21">
        <v>0</v>
      </c>
    </row>
    <row r="470" spans="1:31">
      <c r="A470" s="16">
        <v>462</v>
      </c>
      <c r="B470" s="17" t="s">
        <v>139</v>
      </c>
      <c r="C470" s="17">
        <v>5</v>
      </c>
      <c r="D470" s="17" t="s">
        <v>76</v>
      </c>
      <c r="E470" s="11"/>
      <c r="F470" s="17" t="s">
        <v>128</v>
      </c>
      <c r="G470" s="17" t="s">
        <v>130</v>
      </c>
      <c r="H470" s="18">
        <v>39896</v>
      </c>
      <c r="I470" s="19">
        <v>1</v>
      </c>
      <c r="J470" s="20">
        <v>602.86374899999998</v>
      </c>
      <c r="K470" s="20">
        <v>419.69326276999999</v>
      </c>
      <c r="L470" s="21">
        <v>58</v>
      </c>
      <c r="M470" s="21">
        <v>594</v>
      </c>
      <c r="N470" s="20">
        <v>20.05378</v>
      </c>
      <c r="O470" s="21">
        <v>1410</v>
      </c>
      <c r="P470" s="20">
        <v>213.00588392</v>
      </c>
      <c r="Q470" s="20">
        <v>389.85786508000001</v>
      </c>
      <c r="R470" s="20">
        <v>602.86374899999998</v>
      </c>
      <c r="S470" s="20">
        <v>447.48188800000003</v>
      </c>
      <c r="T470" s="20">
        <v>155.38186099999999</v>
      </c>
      <c r="U470" s="21">
        <v>575</v>
      </c>
      <c r="V470" s="20">
        <v>7.5272899999999998</v>
      </c>
      <c r="W470" s="20">
        <v>16.183260000000001</v>
      </c>
      <c r="X470" s="20">
        <v>23.710550000000001</v>
      </c>
      <c r="Y470" s="20">
        <v>19.976870000000002</v>
      </c>
      <c r="Z470" s="21">
        <v>1410</v>
      </c>
      <c r="AA470" s="21">
        <v>0</v>
      </c>
      <c r="AB470" s="21">
        <v>1410</v>
      </c>
      <c r="AC470" s="21">
        <v>0</v>
      </c>
      <c r="AD470" s="21">
        <v>58</v>
      </c>
      <c r="AE470" s="21">
        <v>20</v>
      </c>
    </row>
    <row r="471" spans="1:31">
      <c r="A471" s="16">
        <v>463</v>
      </c>
      <c r="B471" s="17" t="s">
        <v>139</v>
      </c>
      <c r="C471" s="17">
        <v>5</v>
      </c>
      <c r="D471" s="17" t="s">
        <v>76</v>
      </c>
      <c r="E471" s="11"/>
      <c r="F471" s="17" t="s">
        <v>128</v>
      </c>
      <c r="G471" s="17" t="s">
        <v>129</v>
      </c>
      <c r="H471" s="18">
        <v>40780</v>
      </c>
      <c r="I471" s="19">
        <v>1</v>
      </c>
      <c r="J471" s="20">
        <v>386.43167727000002</v>
      </c>
      <c r="K471" s="20">
        <v>225.93252851</v>
      </c>
      <c r="L471" s="21">
        <v>35</v>
      </c>
      <c r="M471" s="21">
        <v>330</v>
      </c>
      <c r="N471" s="20">
        <v>12.889950000000001</v>
      </c>
      <c r="O471" s="21">
        <v>773</v>
      </c>
      <c r="P471" s="20">
        <v>191.70786853000001</v>
      </c>
      <c r="Q471" s="20">
        <v>194.72380874000001</v>
      </c>
      <c r="R471" s="20">
        <v>386.43167727000002</v>
      </c>
      <c r="S471" s="20">
        <v>299.08992393</v>
      </c>
      <c r="T471" s="20">
        <v>87.341753339999997</v>
      </c>
      <c r="U471" s="21">
        <v>330</v>
      </c>
      <c r="V471" s="20">
        <v>7.3957300000000004</v>
      </c>
      <c r="W471" s="20">
        <v>7.62765</v>
      </c>
      <c r="X471" s="20">
        <v>15.02338</v>
      </c>
      <c r="Y471" s="20">
        <v>12.84869</v>
      </c>
      <c r="Z471" s="21">
        <v>773</v>
      </c>
      <c r="AA471" s="21">
        <v>0</v>
      </c>
      <c r="AB471" s="21">
        <v>773</v>
      </c>
      <c r="AC471" s="21">
        <v>14</v>
      </c>
      <c r="AD471" s="21">
        <v>35</v>
      </c>
      <c r="AE471" s="21">
        <v>6</v>
      </c>
    </row>
    <row r="472" spans="1:31">
      <c r="A472" s="16">
        <v>464</v>
      </c>
      <c r="B472" s="17" t="s">
        <v>139</v>
      </c>
      <c r="C472" s="17">
        <v>5</v>
      </c>
      <c r="D472" s="17" t="s">
        <v>76</v>
      </c>
      <c r="E472" s="11"/>
      <c r="F472" s="17" t="s">
        <v>128</v>
      </c>
      <c r="G472" s="17" t="s">
        <v>131</v>
      </c>
      <c r="H472" s="18">
        <v>40997</v>
      </c>
      <c r="I472" s="19">
        <v>1</v>
      </c>
      <c r="J472" s="20">
        <v>171.17636598000001</v>
      </c>
      <c r="K472" s="20">
        <v>122.15528679000001</v>
      </c>
      <c r="L472" s="21">
        <v>14</v>
      </c>
      <c r="M472" s="21">
        <v>130</v>
      </c>
      <c r="N472" s="20">
        <v>6.4170400000000001</v>
      </c>
      <c r="O472" s="21">
        <v>320</v>
      </c>
      <c r="P472" s="20">
        <v>17.310492</v>
      </c>
      <c r="Q472" s="20">
        <v>43.766855999999997</v>
      </c>
      <c r="R472" s="20">
        <v>61.077348000000001</v>
      </c>
      <c r="S472" s="20">
        <v>56.815112339999999</v>
      </c>
      <c r="T472" s="20">
        <v>4.26223566</v>
      </c>
      <c r="U472" s="21">
        <v>46</v>
      </c>
      <c r="V472" s="20">
        <v>0.68430000000000002</v>
      </c>
      <c r="W472" s="20">
        <v>1.7236</v>
      </c>
      <c r="X472" s="20">
        <v>2.4079000000000002</v>
      </c>
      <c r="Y472" s="20">
        <v>2.2577600000000002</v>
      </c>
      <c r="Z472" s="21">
        <v>76</v>
      </c>
      <c r="AA472" s="21">
        <v>29</v>
      </c>
      <c r="AB472" s="21">
        <v>105</v>
      </c>
      <c r="AC472" s="21">
        <v>0</v>
      </c>
      <c r="AD472" s="21">
        <v>5</v>
      </c>
      <c r="AE472" s="21">
        <v>0</v>
      </c>
    </row>
    <row r="473" spans="1:31">
      <c r="A473" s="16">
        <v>465</v>
      </c>
      <c r="B473" s="17" t="s">
        <v>139</v>
      </c>
      <c r="C473" s="17">
        <v>5</v>
      </c>
      <c r="D473" s="17" t="s">
        <v>76</v>
      </c>
      <c r="E473" s="11"/>
      <c r="F473" s="17" t="s">
        <v>128</v>
      </c>
      <c r="G473" s="17" t="s">
        <v>131</v>
      </c>
      <c r="H473" s="18">
        <v>41089</v>
      </c>
      <c r="I473" s="19">
        <v>1</v>
      </c>
      <c r="J473" s="20">
        <v>34.1235</v>
      </c>
      <c r="K473" s="20">
        <v>22.03407224</v>
      </c>
      <c r="L473" s="21">
        <v>5</v>
      </c>
      <c r="M473" s="21">
        <v>35</v>
      </c>
      <c r="N473" s="20">
        <v>1.1574899999999999</v>
      </c>
      <c r="O473" s="21">
        <v>64</v>
      </c>
      <c r="P473" s="20">
        <v>10.460016</v>
      </c>
      <c r="Q473" s="20">
        <v>23.221152</v>
      </c>
      <c r="R473" s="20">
        <v>33.681168</v>
      </c>
      <c r="S473" s="20">
        <v>29.168748000000001</v>
      </c>
      <c r="T473" s="20">
        <v>4.5124199999999997</v>
      </c>
      <c r="U473" s="21">
        <v>35</v>
      </c>
      <c r="V473" s="20">
        <v>0.41699999999999998</v>
      </c>
      <c r="W473" s="20">
        <v>0.91459999999999997</v>
      </c>
      <c r="X473" s="20">
        <v>1.3315999999999999</v>
      </c>
      <c r="Y473" s="20">
        <v>1.1574899999999999</v>
      </c>
      <c r="Z473" s="21">
        <v>48</v>
      </c>
      <c r="AA473" s="21">
        <v>14</v>
      </c>
      <c r="AB473" s="21">
        <v>62</v>
      </c>
      <c r="AC473" s="21">
        <v>0</v>
      </c>
      <c r="AD473" s="21">
        <v>4</v>
      </c>
      <c r="AE473" s="21">
        <v>0</v>
      </c>
    </row>
    <row r="474" spans="1:31">
      <c r="A474" s="16">
        <v>466</v>
      </c>
      <c r="B474" s="17" t="s">
        <v>139</v>
      </c>
      <c r="C474" s="17">
        <v>5</v>
      </c>
      <c r="D474" s="17" t="s">
        <v>61</v>
      </c>
      <c r="E474" s="11"/>
      <c r="F474" s="17" t="s">
        <v>128</v>
      </c>
      <c r="G474" s="17" t="s">
        <v>130</v>
      </c>
      <c r="H474" s="18">
        <v>39809</v>
      </c>
      <c r="I474" s="19">
        <v>3</v>
      </c>
      <c r="J474" s="20">
        <v>381.23903059999998</v>
      </c>
      <c r="K474" s="20">
        <v>227.2817976</v>
      </c>
      <c r="L474" s="21">
        <v>81</v>
      </c>
      <c r="M474" s="21">
        <v>374</v>
      </c>
      <c r="N474" s="20">
        <v>12.81887</v>
      </c>
      <c r="O474" s="21">
        <v>1083</v>
      </c>
      <c r="P474" s="20">
        <v>0</v>
      </c>
      <c r="Q474" s="20">
        <v>381.23903059999998</v>
      </c>
      <c r="R474" s="20">
        <v>381.23903059999998</v>
      </c>
      <c r="S474" s="20">
        <v>317.30356339999997</v>
      </c>
      <c r="T474" s="20">
        <v>63.935467199999998</v>
      </c>
      <c r="U474" s="21">
        <v>374</v>
      </c>
      <c r="V474" s="20">
        <v>0</v>
      </c>
      <c r="W474" s="20">
        <v>15.87368</v>
      </c>
      <c r="X474" s="20">
        <v>15.87368</v>
      </c>
      <c r="Y474" s="20">
        <v>12.81887</v>
      </c>
      <c r="Z474" s="21">
        <v>1083</v>
      </c>
      <c r="AA474" s="21">
        <v>0</v>
      </c>
      <c r="AB474" s="21">
        <v>1083</v>
      </c>
      <c r="AC474" s="21">
        <v>0</v>
      </c>
      <c r="AD474" s="21">
        <v>81</v>
      </c>
      <c r="AE474" s="21">
        <v>81</v>
      </c>
    </row>
    <row r="475" spans="1:31">
      <c r="A475" s="16">
        <v>467</v>
      </c>
      <c r="B475" s="17" t="s">
        <v>139</v>
      </c>
      <c r="C475" s="17">
        <v>5</v>
      </c>
      <c r="D475" s="17" t="s">
        <v>61</v>
      </c>
      <c r="E475" s="11"/>
      <c r="F475" s="17" t="s">
        <v>128</v>
      </c>
      <c r="G475" s="17" t="s">
        <v>130</v>
      </c>
      <c r="H475" s="18">
        <v>39902</v>
      </c>
      <c r="I475" s="19">
        <v>3</v>
      </c>
      <c r="J475" s="20">
        <v>299.9950953</v>
      </c>
      <c r="K475" s="20">
        <v>247.10900000000001</v>
      </c>
      <c r="L475" s="21">
        <v>68</v>
      </c>
      <c r="M475" s="21">
        <v>311</v>
      </c>
      <c r="N475" s="20">
        <v>11.40053</v>
      </c>
      <c r="O475" s="21">
        <v>788</v>
      </c>
      <c r="P475" s="20">
        <v>0</v>
      </c>
      <c r="Q475" s="20">
        <v>299.99867999999998</v>
      </c>
      <c r="R475" s="20">
        <v>299.99867999999998</v>
      </c>
      <c r="S475" s="20">
        <v>266.03501499999999</v>
      </c>
      <c r="T475" s="20">
        <v>33.963664999999999</v>
      </c>
      <c r="U475" s="21">
        <v>311</v>
      </c>
      <c r="V475" s="20">
        <v>0</v>
      </c>
      <c r="W475" s="20">
        <v>13.0929</v>
      </c>
      <c r="X475" s="20">
        <v>13.0929</v>
      </c>
      <c r="Y475" s="20">
        <v>11.401289999999999</v>
      </c>
      <c r="Z475" s="21">
        <v>788</v>
      </c>
      <c r="AA475" s="21">
        <v>0</v>
      </c>
      <c r="AB475" s="21">
        <v>788</v>
      </c>
      <c r="AC475" s="21">
        <v>0</v>
      </c>
      <c r="AD475" s="21">
        <v>67</v>
      </c>
      <c r="AE475" s="21">
        <v>67</v>
      </c>
    </row>
    <row r="476" spans="1:31">
      <c r="A476" s="16">
        <v>468</v>
      </c>
      <c r="B476" s="17" t="s">
        <v>139</v>
      </c>
      <c r="C476" s="17">
        <v>5</v>
      </c>
      <c r="D476" s="17" t="s">
        <v>61</v>
      </c>
      <c r="E476" s="11"/>
      <c r="F476" s="17" t="s">
        <v>128</v>
      </c>
      <c r="G476" s="17" t="s">
        <v>129</v>
      </c>
      <c r="H476" s="18">
        <v>40340</v>
      </c>
      <c r="I476" s="19">
        <v>3</v>
      </c>
      <c r="J476" s="20">
        <v>625.68056604000003</v>
      </c>
      <c r="K476" s="20">
        <v>564.84949400000005</v>
      </c>
      <c r="L476" s="21">
        <v>135</v>
      </c>
      <c r="M476" s="21">
        <v>668</v>
      </c>
      <c r="N476" s="20">
        <v>24.36853</v>
      </c>
      <c r="O476" s="21">
        <v>1768</v>
      </c>
      <c r="P476" s="20">
        <v>213.12398193000001</v>
      </c>
      <c r="Q476" s="20">
        <v>412.55658411000002</v>
      </c>
      <c r="R476" s="20">
        <v>625.68056604000003</v>
      </c>
      <c r="S476" s="20">
        <v>608.38663273999998</v>
      </c>
      <c r="T476" s="20">
        <v>17.293933299999999</v>
      </c>
      <c r="U476" s="21">
        <v>682</v>
      </c>
      <c r="V476" s="20">
        <v>9.8368800000000007</v>
      </c>
      <c r="W476" s="20">
        <v>17.219760000000001</v>
      </c>
      <c r="X476" s="20">
        <v>27.056640000000002</v>
      </c>
      <c r="Y476" s="20">
        <v>24.36853</v>
      </c>
      <c r="Z476" s="21">
        <v>1768</v>
      </c>
      <c r="AA476" s="21">
        <v>0</v>
      </c>
      <c r="AB476" s="21">
        <v>1768</v>
      </c>
      <c r="AC476" s="21">
        <v>0</v>
      </c>
      <c r="AD476" s="21">
        <v>136</v>
      </c>
      <c r="AE476" s="21">
        <v>136</v>
      </c>
    </row>
    <row r="477" spans="1:31">
      <c r="A477" s="16">
        <v>469</v>
      </c>
      <c r="B477" s="17" t="s">
        <v>139</v>
      </c>
      <c r="C477" s="17">
        <v>5</v>
      </c>
      <c r="D477" s="17" t="s">
        <v>61</v>
      </c>
      <c r="E477" s="11"/>
      <c r="F477" s="17" t="s">
        <v>128</v>
      </c>
      <c r="G477" s="17" t="s">
        <v>129</v>
      </c>
      <c r="H477" s="18">
        <v>40777</v>
      </c>
      <c r="I477" s="19">
        <v>3</v>
      </c>
      <c r="J477" s="20">
        <v>373.6965907</v>
      </c>
      <c r="K477" s="20">
        <v>240.35511346000001</v>
      </c>
      <c r="L477" s="21">
        <v>124</v>
      </c>
      <c r="M477" s="21">
        <v>424</v>
      </c>
      <c r="N477" s="20">
        <v>13.30415</v>
      </c>
      <c r="O477" s="21">
        <v>1078</v>
      </c>
      <c r="P477" s="20">
        <v>74.79067972</v>
      </c>
      <c r="Q477" s="20">
        <v>298.90591097999999</v>
      </c>
      <c r="R477" s="20">
        <v>373.6965907</v>
      </c>
      <c r="S477" s="20">
        <v>320.64320011000001</v>
      </c>
      <c r="T477" s="20">
        <v>53.053390589999999</v>
      </c>
      <c r="U477" s="21">
        <v>424</v>
      </c>
      <c r="V477" s="20">
        <v>3.19068</v>
      </c>
      <c r="W477" s="20">
        <v>12.60957</v>
      </c>
      <c r="X477" s="20">
        <v>15.80025</v>
      </c>
      <c r="Y477" s="20">
        <v>13.30415</v>
      </c>
      <c r="Z477" s="21">
        <v>1071</v>
      </c>
      <c r="AA477" s="21">
        <v>7</v>
      </c>
      <c r="AB477" s="21">
        <v>1078</v>
      </c>
      <c r="AC477" s="21">
        <v>22</v>
      </c>
      <c r="AD477" s="21">
        <v>104</v>
      </c>
      <c r="AE477" s="21">
        <v>78</v>
      </c>
    </row>
    <row r="478" spans="1:31">
      <c r="A478" s="16">
        <v>470</v>
      </c>
      <c r="B478" s="17" t="s">
        <v>139</v>
      </c>
      <c r="C478" s="17">
        <v>5</v>
      </c>
      <c r="D478" s="17" t="s">
        <v>61</v>
      </c>
      <c r="E478" s="11"/>
      <c r="F478" s="17" t="s">
        <v>128</v>
      </c>
      <c r="G478" s="17" t="s">
        <v>129</v>
      </c>
      <c r="H478" s="18">
        <v>40998</v>
      </c>
      <c r="I478" s="19">
        <v>3</v>
      </c>
      <c r="J478" s="20">
        <v>204.02651983999999</v>
      </c>
      <c r="K478" s="20">
        <v>115.51388815</v>
      </c>
      <c r="L478" s="21">
        <v>58</v>
      </c>
      <c r="M478" s="21">
        <v>199</v>
      </c>
      <c r="N478" s="20">
        <v>6.3394199999999996</v>
      </c>
      <c r="O478" s="21">
        <v>481</v>
      </c>
      <c r="P478" s="20">
        <v>45.940494489999999</v>
      </c>
      <c r="Q478" s="20">
        <v>155.30440902000001</v>
      </c>
      <c r="R478" s="20">
        <v>201.24490351</v>
      </c>
      <c r="S478" s="20">
        <v>158.94629850999999</v>
      </c>
      <c r="T478" s="20">
        <v>42.298605000000002</v>
      </c>
      <c r="U478" s="21">
        <v>200</v>
      </c>
      <c r="V478" s="20">
        <v>1.89472</v>
      </c>
      <c r="W478" s="20">
        <v>6.0499200000000002</v>
      </c>
      <c r="X478" s="20">
        <v>7.9446399999999997</v>
      </c>
      <c r="Y478" s="20">
        <v>6.4040100000000004</v>
      </c>
      <c r="Z478" s="21">
        <v>478</v>
      </c>
      <c r="AA478" s="21">
        <v>0</v>
      </c>
      <c r="AB478" s="21">
        <v>478</v>
      </c>
      <c r="AC478" s="21">
        <v>0</v>
      </c>
      <c r="AD478" s="21">
        <v>34</v>
      </c>
      <c r="AE478" s="21">
        <v>18</v>
      </c>
    </row>
    <row r="479" spans="1:31">
      <c r="A479" s="16">
        <v>471</v>
      </c>
      <c r="B479" s="17" t="s">
        <v>139</v>
      </c>
      <c r="C479" s="17">
        <v>5</v>
      </c>
      <c r="D479" s="17" t="s">
        <v>61</v>
      </c>
      <c r="E479" s="11"/>
      <c r="F479" s="17" t="s">
        <v>128</v>
      </c>
      <c r="G479" s="17" t="s">
        <v>129</v>
      </c>
      <c r="H479" s="18">
        <v>41073</v>
      </c>
      <c r="I479" s="19">
        <v>3</v>
      </c>
      <c r="J479" s="20">
        <v>32.673940389999999</v>
      </c>
      <c r="K479" s="20">
        <v>20.918917189999998</v>
      </c>
      <c r="L479" s="21">
        <v>7</v>
      </c>
      <c r="M479" s="21">
        <v>26</v>
      </c>
      <c r="N479" s="20">
        <v>1.1395900000000001</v>
      </c>
      <c r="O479" s="21">
        <v>66</v>
      </c>
      <c r="P479" s="20">
        <v>16.420879790000001</v>
      </c>
      <c r="Q479" s="20">
        <v>15.71120809</v>
      </c>
      <c r="R479" s="20">
        <v>32.13208788</v>
      </c>
      <c r="S479" s="20">
        <v>27.940295930000001</v>
      </c>
      <c r="T479" s="20">
        <v>4.1917919499999998</v>
      </c>
      <c r="U479" s="21">
        <v>26</v>
      </c>
      <c r="V479" s="20">
        <v>0.71042000000000005</v>
      </c>
      <c r="W479" s="20">
        <v>0.60519999999999996</v>
      </c>
      <c r="X479" s="20">
        <v>1.31562</v>
      </c>
      <c r="Y479" s="20">
        <v>1.1395900000000001</v>
      </c>
      <c r="Z479" s="21">
        <v>66</v>
      </c>
      <c r="AA479" s="21">
        <v>0</v>
      </c>
      <c r="AB479" s="21">
        <v>66</v>
      </c>
      <c r="AC479" s="21">
        <v>0</v>
      </c>
      <c r="AD479" s="21">
        <v>5</v>
      </c>
      <c r="AE479" s="21">
        <v>1</v>
      </c>
    </row>
    <row r="480" spans="1:31">
      <c r="A480" s="16">
        <v>472</v>
      </c>
      <c r="B480" s="17" t="s">
        <v>139</v>
      </c>
      <c r="C480" s="17">
        <v>5</v>
      </c>
      <c r="D480" s="17" t="s">
        <v>61</v>
      </c>
      <c r="E480" s="11"/>
      <c r="F480" s="17" t="s">
        <v>128</v>
      </c>
      <c r="G480" s="17" t="s">
        <v>129</v>
      </c>
      <c r="H480" s="18">
        <v>41446</v>
      </c>
      <c r="I480" s="19">
        <v>3</v>
      </c>
      <c r="J480" s="20">
        <v>1377.13343489</v>
      </c>
      <c r="K480" s="20">
        <v>868.25727726000002</v>
      </c>
      <c r="L480" s="21">
        <v>246</v>
      </c>
      <c r="M480" s="21">
        <v>1438</v>
      </c>
      <c r="N480" s="20">
        <v>47.553069999999998</v>
      </c>
      <c r="O480" s="21">
        <v>3580</v>
      </c>
      <c r="P480" s="20">
        <v>90.538237679999995</v>
      </c>
      <c r="Q480" s="20">
        <v>129.14039575000001</v>
      </c>
      <c r="R480" s="20">
        <v>219.67863342999999</v>
      </c>
      <c r="S480" s="20">
        <v>208.78314695</v>
      </c>
      <c r="T480" s="20">
        <v>10.895486480000001</v>
      </c>
      <c r="U480" s="21">
        <v>207</v>
      </c>
      <c r="V480" s="20">
        <v>3.2964799999999999</v>
      </c>
      <c r="W480" s="20">
        <v>4.6995800000000001</v>
      </c>
      <c r="X480" s="20">
        <v>7.9960599999999999</v>
      </c>
      <c r="Y480" s="20">
        <v>7.5644099999999996</v>
      </c>
      <c r="Z480" s="21">
        <v>135</v>
      </c>
      <c r="AA480" s="21">
        <v>331</v>
      </c>
      <c r="AB480" s="21">
        <v>466</v>
      </c>
      <c r="AC480" s="21">
        <v>0</v>
      </c>
      <c r="AD480" s="21">
        <v>0</v>
      </c>
      <c r="AE480" s="21">
        <v>0</v>
      </c>
    </row>
    <row r="481" spans="1:31">
      <c r="A481" s="16">
        <v>473</v>
      </c>
      <c r="B481" s="17" t="s">
        <v>140</v>
      </c>
      <c r="C481" s="17">
        <v>6</v>
      </c>
      <c r="D481" s="17" t="s">
        <v>70</v>
      </c>
      <c r="E481" s="11"/>
      <c r="F481" s="17" t="s">
        <v>128</v>
      </c>
      <c r="G481" s="17" t="s">
        <v>129</v>
      </c>
      <c r="H481" s="18">
        <v>39610</v>
      </c>
      <c r="I481" s="19">
        <v>1</v>
      </c>
      <c r="J481" s="20">
        <v>203.821247</v>
      </c>
      <c r="K481" s="20">
        <v>120.745437</v>
      </c>
      <c r="L481" s="21">
        <v>32</v>
      </c>
      <c r="M481" s="21">
        <v>203</v>
      </c>
      <c r="N481" s="20">
        <v>6.1791</v>
      </c>
      <c r="O481" s="21">
        <v>495</v>
      </c>
      <c r="P481" s="20">
        <v>62.328561000000001</v>
      </c>
      <c r="Q481" s="20">
        <v>141.49268599999999</v>
      </c>
      <c r="R481" s="20">
        <v>203.821247</v>
      </c>
      <c r="S481" s="20">
        <v>156.975819</v>
      </c>
      <c r="T481" s="20">
        <v>46.845427999999998</v>
      </c>
      <c r="U481" s="21">
        <v>205</v>
      </c>
      <c r="V481" s="20">
        <v>2.4329999999999998</v>
      </c>
      <c r="W481" s="20">
        <v>5.2506000000000004</v>
      </c>
      <c r="X481" s="20">
        <v>7.6836000000000002</v>
      </c>
      <c r="Y481" s="20">
        <v>5.9871999999999996</v>
      </c>
      <c r="Z481" s="21">
        <v>495</v>
      </c>
      <c r="AA481" s="21">
        <v>0</v>
      </c>
      <c r="AB481" s="21">
        <v>495</v>
      </c>
      <c r="AC481" s="21">
        <v>0</v>
      </c>
      <c r="AD481" s="21">
        <v>32</v>
      </c>
      <c r="AE481" s="21">
        <v>32</v>
      </c>
    </row>
    <row r="482" spans="1:31">
      <c r="A482" s="16">
        <v>474</v>
      </c>
      <c r="B482" s="17" t="s">
        <v>140</v>
      </c>
      <c r="C482" s="17">
        <v>6</v>
      </c>
      <c r="D482" s="17" t="s">
        <v>70</v>
      </c>
      <c r="E482" s="11"/>
      <c r="F482" s="17" t="s">
        <v>128</v>
      </c>
      <c r="G482" s="17" t="s">
        <v>130</v>
      </c>
      <c r="H482" s="18">
        <v>39868</v>
      </c>
      <c r="I482" s="19">
        <v>1</v>
      </c>
      <c r="J482" s="20">
        <v>121.4954</v>
      </c>
      <c r="K482" s="20">
        <v>96.274413999999993</v>
      </c>
      <c r="L482" s="21">
        <v>20</v>
      </c>
      <c r="M482" s="21">
        <v>116</v>
      </c>
      <c r="N482" s="20">
        <v>3.9296000000000002</v>
      </c>
      <c r="O482" s="21">
        <v>320</v>
      </c>
      <c r="P482" s="20">
        <v>6.5286</v>
      </c>
      <c r="Q482" s="20">
        <v>114.96680000000001</v>
      </c>
      <c r="R482" s="20">
        <v>121.4954</v>
      </c>
      <c r="S482" s="20">
        <v>102.1696</v>
      </c>
      <c r="T482" s="20">
        <v>19.325800000000001</v>
      </c>
      <c r="U482" s="21">
        <v>116</v>
      </c>
      <c r="V482" s="20">
        <v>1.6095999999999999</v>
      </c>
      <c r="W482" s="20">
        <v>3.0632999999999999</v>
      </c>
      <c r="X482" s="20">
        <v>4.6729000000000003</v>
      </c>
      <c r="Y482" s="20">
        <v>3.9296000000000002</v>
      </c>
      <c r="Z482" s="21">
        <v>320</v>
      </c>
      <c r="AA482" s="21">
        <v>0</v>
      </c>
      <c r="AB482" s="21">
        <v>320</v>
      </c>
      <c r="AC482" s="21">
        <v>0</v>
      </c>
      <c r="AD482" s="21">
        <v>20</v>
      </c>
      <c r="AE482" s="21">
        <v>20</v>
      </c>
    </row>
    <row r="483" spans="1:31">
      <c r="A483" s="16">
        <v>475</v>
      </c>
      <c r="B483" s="17" t="s">
        <v>140</v>
      </c>
      <c r="C483" s="17">
        <v>6</v>
      </c>
      <c r="D483" s="17" t="s">
        <v>70</v>
      </c>
      <c r="E483" s="11"/>
      <c r="F483" s="17" t="s">
        <v>128</v>
      </c>
      <c r="G483" s="17" t="s">
        <v>129</v>
      </c>
      <c r="H483" s="18">
        <v>40029</v>
      </c>
      <c r="I483" s="19">
        <v>1</v>
      </c>
      <c r="J483" s="20">
        <v>139.08694299999999</v>
      </c>
      <c r="K483" s="20">
        <v>122.734444</v>
      </c>
      <c r="L483" s="21">
        <v>34</v>
      </c>
      <c r="M483" s="21">
        <v>152</v>
      </c>
      <c r="N483" s="20">
        <v>4.5895000000000001</v>
      </c>
      <c r="O483" s="21">
        <v>344</v>
      </c>
      <c r="P483" s="20">
        <v>43.368748799999999</v>
      </c>
      <c r="Q483" s="20">
        <v>95.718194199999999</v>
      </c>
      <c r="R483" s="20">
        <v>139.08694299999999</v>
      </c>
      <c r="S483" s="20">
        <v>132.195988</v>
      </c>
      <c r="T483" s="20">
        <v>6.8909549999999999</v>
      </c>
      <c r="U483" s="21">
        <v>152</v>
      </c>
      <c r="V483" s="20">
        <v>1.5279</v>
      </c>
      <c r="W483" s="20">
        <v>3.3140000000000001</v>
      </c>
      <c r="X483" s="20">
        <v>4.8418999999999999</v>
      </c>
      <c r="Y483" s="20">
        <v>4.5895000000000001</v>
      </c>
      <c r="Z483" s="21">
        <v>344</v>
      </c>
      <c r="AA483" s="21">
        <v>0</v>
      </c>
      <c r="AB483" s="21">
        <v>344</v>
      </c>
      <c r="AC483" s="21">
        <v>0</v>
      </c>
      <c r="AD483" s="21">
        <v>34</v>
      </c>
      <c r="AE483" s="21">
        <v>34</v>
      </c>
    </row>
    <row r="484" spans="1:31">
      <c r="A484" s="16">
        <v>476</v>
      </c>
      <c r="B484" s="17" t="s">
        <v>140</v>
      </c>
      <c r="C484" s="17">
        <v>6</v>
      </c>
      <c r="D484" s="17" t="s">
        <v>70</v>
      </c>
      <c r="E484" s="11"/>
      <c r="F484" s="17" t="s">
        <v>128</v>
      </c>
      <c r="G484" s="17" t="s">
        <v>129</v>
      </c>
      <c r="H484" s="18">
        <v>40333</v>
      </c>
      <c r="I484" s="19">
        <v>1</v>
      </c>
      <c r="J484" s="20">
        <v>249.70686000000001</v>
      </c>
      <c r="K484" s="20">
        <v>213.09716</v>
      </c>
      <c r="L484" s="21">
        <v>47</v>
      </c>
      <c r="M484" s="21">
        <v>267</v>
      </c>
      <c r="N484" s="20">
        <v>8.6980000000000004</v>
      </c>
      <c r="O484" s="21">
        <v>677</v>
      </c>
      <c r="P484" s="20">
        <v>115.75355999999999</v>
      </c>
      <c r="Q484" s="20">
        <v>133.95330000000001</v>
      </c>
      <c r="R484" s="20">
        <v>249.70686000000001</v>
      </c>
      <c r="S484" s="20">
        <v>226.148</v>
      </c>
      <c r="T484" s="20">
        <v>23.558859999999999</v>
      </c>
      <c r="U484" s="21">
        <v>267</v>
      </c>
      <c r="V484" s="20">
        <v>4.4485599999999996</v>
      </c>
      <c r="W484" s="20">
        <v>5.3331999999999997</v>
      </c>
      <c r="X484" s="20">
        <v>9.7817600000000002</v>
      </c>
      <c r="Y484" s="20">
        <v>8.6980000000000004</v>
      </c>
      <c r="Z484" s="21">
        <v>663</v>
      </c>
      <c r="AA484" s="21">
        <v>14</v>
      </c>
      <c r="AB484" s="21">
        <v>677</v>
      </c>
      <c r="AC484" s="21">
        <v>0</v>
      </c>
      <c r="AD484" s="21">
        <v>42</v>
      </c>
      <c r="AE484" s="21">
        <v>42</v>
      </c>
    </row>
    <row r="485" spans="1:31">
      <c r="A485" s="16">
        <v>477</v>
      </c>
      <c r="B485" s="17" t="s">
        <v>140</v>
      </c>
      <c r="C485" s="17">
        <v>6</v>
      </c>
      <c r="D485" s="17" t="s">
        <v>70</v>
      </c>
      <c r="E485" s="11"/>
      <c r="F485" s="17" t="s">
        <v>128</v>
      </c>
      <c r="G485" s="17" t="s">
        <v>131</v>
      </c>
      <c r="H485" s="18">
        <v>40827</v>
      </c>
      <c r="I485" s="19">
        <v>1</v>
      </c>
      <c r="J485" s="20">
        <v>171.62902639999999</v>
      </c>
      <c r="K485" s="20">
        <v>109.017821</v>
      </c>
      <c r="L485" s="21">
        <v>31</v>
      </c>
      <c r="M485" s="21">
        <v>153</v>
      </c>
      <c r="N485" s="20">
        <v>5.4883499999999996</v>
      </c>
      <c r="O485" s="21">
        <v>367</v>
      </c>
      <c r="P485" s="20">
        <v>120.77155275</v>
      </c>
      <c r="Q485" s="20">
        <v>50.857473650000003</v>
      </c>
      <c r="R485" s="20">
        <v>171.62902639999999</v>
      </c>
      <c r="S485" s="20">
        <v>142.69345999999999</v>
      </c>
      <c r="T485" s="20">
        <v>28.935566399999999</v>
      </c>
      <c r="U485" s="21">
        <v>153</v>
      </c>
      <c r="V485" s="20">
        <v>4.2607499999999998</v>
      </c>
      <c r="W485" s="20">
        <v>1.7765</v>
      </c>
      <c r="X485" s="20">
        <v>6.0372500000000002</v>
      </c>
      <c r="Y485" s="20">
        <v>5.4882099999999996</v>
      </c>
      <c r="Z485" s="21">
        <v>358</v>
      </c>
      <c r="AA485" s="21">
        <v>9</v>
      </c>
      <c r="AB485" s="21">
        <v>367</v>
      </c>
      <c r="AC485" s="21">
        <v>0</v>
      </c>
      <c r="AD485" s="21">
        <v>28</v>
      </c>
      <c r="AE485" s="21">
        <v>2</v>
      </c>
    </row>
    <row r="486" spans="1:31">
      <c r="A486" s="16">
        <v>478</v>
      </c>
      <c r="B486" s="17" t="s">
        <v>140</v>
      </c>
      <c r="C486" s="17">
        <v>6</v>
      </c>
      <c r="D486" s="17" t="s">
        <v>70</v>
      </c>
      <c r="E486" s="11"/>
      <c r="F486" s="17" t="s">
        <v>128</v>
      </c>
      <c r="G486" s="17" t="s">
        <v>131</v>
      </c>
      <c r="H486" s="18">
        <v>40984</v>
      </c>
      <c r="I486" s="19">
        <v>1</v>
      </c>
      <c r="J486" s="20">
        <v>116.90744100000001</v>
      </c>
      <c r="K486" s="20">
        <v>67.072663000000006</v>
      </c>
      <c r="L486" s="21">
        <v>8</v>
      </c>
      <c r="M486" s="21">
        <v>105</v>
      </c>
      <c r="N486" s="20">
        <v>3.2696999999999998</v>
      </c>
      <c r="O486" s="21">
        <v>202</v>
      </c>
      <c r="P486" s="20">
        <v>82.348835230000006</v>
      </c>
      <c r="Q486" s="20">
        <v>34.21208077</v>
      </c>
      <c r="R486" s="20">
        <v>116.56091600000001</v>
      </c>
      <c r="S486" s="20">
        <v>90.481816199999997</v>
      </c>
      <c r="T486" s="20">
        <v>26.079099800000002</v>
      </c>
      <c r="U486" s="21">
        <v>105</v>
      </c>
      <c r="V486" s="20">
        <v>2.8832499999999999</v>
      </c>
      <c r="W486" s="20">
        <v>1.2780499999999999</v>
      </c>
      <c r="X486" s="20">
        <v>4.1612999999999998</v>
      </c>
      <c r="Y486" s="20">
        <v>3.2696999999999998</v>
      </c>
      <c r="Z486" s="21">
        <v>201</v>
      </c>
      <c r="AA486" s="21">
        <v>0</v>
      </c>
      <c r="AB486" s="21">
        <v>201</v>
      </c>
      <c r="AC486" s="21">
        <v>0</v>
      </c>
      <c r="AD486" s="21">
        <v>8</v>
      </c>
      <c r="AE486" s="21">
        <v>4</v>
      </c>
    </row>
    <row r="487" spans="1:31">
      <c r="A487" s="16">
        <v>479</v>
      </c>
      <c r="B487" s="17" t="s">
        <v>140</v>
      </c>
      <c r="C487" s="17">
        <v>6</v>
      </c>
      <c r="D487" s="17" t="s">
        <v>70</v>
      </c>
      <c r="E487" s="11"/>
      <c r="F487" s="17" t="s">
        <v>128</v>
      </c>
      <c r="G487" s="17" t="s">
        <v>129</v>
      </c>
      <c r="H487" s="18">
        <v>41089</v>
      </c>
      <c r="I487" s="19">
        <v>1</v>
      </c>
      <c r="J487" s="20">
        <v>32.182701000000002</v>
      </c>
      <c r="K487" s="20">
        <v>17.469208999999999</v>
      </c>
      <c r="L487" s="21">
        <v>1</v>
      </c>
      <c r="M487" s="21">
        <v>26</v>
      </c>
      <c r="N487" s="20">
        <v>0.85160000000000002</v>
      </c>
      <c r="O487" s="21">
        <v>62</v>
      </c>
      <c r="P487" s="20">
        <v>15.822148159999999</v>
      </c>
      <c r="Q487" s="20">
        <v>16.36055284</v>
      </c>
      <c r="R487" s="20">
        <v>32.182701000000002</v>
      </c>
      <c r="S487" s="20">
        <v>22.865459999999999</v>
      </c>
      <c r="T487" s="20">
        <v>9.3172409999999992</v>
      </c>
      <c r="U487" s="21">
        <v>26</v>
      </c>
      <c r="V487" s="20">
        <v>0.52310000000000001</v>
      </c>
      <c r="W487" s="20">
        <v>0.54090000000000005</v>
      </c>
      <c r="X487" s="20">
        <v>1.0640000000000001</v>
      </c>
      <c r="Y487" s="20">
        <v>0.85160000000000002</v>
      </c>
      <c r="Z487" s="21">
        <v>62</v>
      </c>
      <c r="AA487" s="21">
        <v>0</v>
      </c>
      <c r="AB487" s="21">
        <v>62</v>
      </c>
      <c r="AC487" s="21">
        <v>0</v>
      </c>
      <c r="AD487" s="21">
        <v>1</v>
      </c>
      <c r="AE487" s="21">
        <v>0</v>
      </c>
    </row>
    <row r="488" spans="1:31">
      <c r="A488" s="16">
        <v>480</v>
      </c>
      <c r="B488" s="17" t="s">
        <v>140</v>
      </c>
      <c r="C488" s="17">
        <v>6</v>
      </c>
      <c r="D488" s="17" t="s">
        <v>70</v>
      </c>
      <c r="E488" s="11"/>
      <c r="F488" s="17" t="s">
        <v>128</v>
      </c>
      <c r="G488" s="17" t="s">
        <v>131</v>
      </c>
      <c r="H488" s="18">
        <v>41473</v>
      </c>
      <c r="I488" s="19">
        <v>1</v>
      </c>
      <c r="J488" s="20">
        <v>237.7824</v>
      </c>
      <c r="K488" s="20">
        <v>131.207831</v>
      </c>
      <c r="L488" s="21">
        <v>20</v>
      </c>
      <c r="M488" s="21">
        <v>190</v>
      </c>
      <c r="N488" s="20">
        <v>5.3479999999999999</v>
      </c>
      <c r="O488" s="21">
        <v>408</v>
      </c>
      <c r="P488" s="20">
        <v>23.623139999999999</v>
      </c>
      <c r="Q488" s="20">
        <v>4.1679599999999999</v>
      </c>
      <c r="R488" s="20">
        <v>27.7911</v>
      </c>
      <c r="S488" s="20">
        <v>19.421340000000001</v>
      </c>
      <c r="T488" s="20">
        <v>8.3697599999999994</v>
      </c>
      <c r="U488" s="21">
        <v>27</v>
      </c>
      <c r="V488" s="20">
        <v>0.8377</v>
      </c>
      <c r="W488" s="20">
        <v>0.14779999999999999</v>
      </c>
      <c r="X488" s="20">
        <v>0.98550000000000004</v>
      </c>
      <c r="Y488" s="20">
        <v>0.68869999999999998</v>
      </c>
      <c r="Z488" s="21">
        <v>48</v>
      </c>
      <c r="AA488" s="21">
        <v>0</v>
      </c>
      <c r="AB488" s="21">
        <v>48</v>
      </c>
      <c r="AC488" s="21">
        <v>0</v>
      </c>
      <c r="AD488" s="21">
        <v>0</v>
      </c>
      <c r="AE488" s="21">
        <v>0</v>
      </c>
    </row>
    <row r="489" spans="1:31">
      <c r="A489" s="16">
        <v>481</v>
      </c>
      <c r="B489" s="17" t="s">
        <v>140</v>
      </c>
      <c r="C489" s="17">
        <v>6</v>
      </c>
      <c r="D489" s="17" t="s">
        <v>49</v>
      </c>
      <c r="E489" s="11"/>
      <c r="F489" s="17" t="s">
        <v>128</v>
      </c>
      <c r="G489" s="17" t="s">
        <v>129</v>
      </c>
      <c r="H489" s="18">
        <v>39693</v>
      </c>
      <c r="I489" s="19">
        <v>1</v>
      </c>
      <c r="J489" s="20">
        <v>183.947114</v>
      </c>
      <c r="K489" s="20">
        <v>89.259147440000007</v>
      </c>
      <c r="L489" s="21">
        <v>26</v>
      </c>
      <c r="M489" s="21">
        <v>155</v>
      </c>
      <c r="N489" s="20">
        <v>6.4877000000000002</v>
      </c>
      <c r="O489" s="21">
        <v>415</v>
      </c>
      <c r="P489" s="20">
        <v>46.648285000000001</v>
      </c>
      <c r="Q489" s="20">
        <v>137.20079899999999</v>
      </c>
      <c r="R489" s="20">
        <v>183.849084</v>
      </c>
      <c r="S489" s="20">
        <v>183.849084</v>
      </c>
      <c r="T489" s="20">
        <v>0</v>
      </c>
      <c r="U489" s="21">
        <v>177</v>
      </c>
      <c r="V489" s="20">
        <v>1.8738600000000001</v>
      </c>
      <c r="W489" s="20">
        <v>4.7332299999999998</v>
      </c>
      <c r="X489" s="20">
        <v>6.6070900000000004</v>
      </c>
      <c r="Y489" s="20">
        <v>6.6070900000000004</v>
      </c>
      <c r="Z489" s="21">
        <v>415</v>
      </c>
      <c r="AA489" s="21">
        <v>0</v>
      </c>
      <c r="AB489" s="21">
        <v>415</v>
      </c>
      <c r="AC489" s="21">
        <v>0</v>
      </c>
      <c r="AD489" s="21">
        <v>26</v>
      </c>
      <c r="AE489" s="21">
        <v>26</v>
      </c>
    </row>
    <row r="490" spans="1:31">
      <c r="A490" s="16">
        <v>482</v>
      </c>
      <c r="B490" s="17" t="s">
        <v>140</v>
      </c>
      <c r="C490" s="17">
        <v>6</v>
      </c>
      <c r="D490" s="17" t="s">
        <v>49</v>
      </c>
      <c r="E490" s="11"/>
      <c r="F490" s="17" t="s">
        <v>128</v>
      </c>
      <c r="G490" s="17" t="s">
        <v>130</v>
      </c>
      <c r="H490" s="18">
        <v>39850</v>
      </c>
      <c r="I490" s="19">
        <v>1</v>
      </c>
      <c r="J490" s="20">
        <v>1838.41906167</v>
      </c>
      <c r="K490" s="20">
        <v>1639.48700579</v>
      </c>
      <c r="L490" s="21">
        <v>221</v>
      </c>
      <c r="M490" s="21">
        <v>1430</v>
      </c>
      <c r="N490" s="20">
        <v>55.585700000000003</v>
      </c>
      <c r="O490" s="21">
        <v>3870</v>
      </c>
      <c r="P490" s="20">
        <v>274.58752047000002</v>
      </c>
      <c r="Q490" s="20">
        <v>1472.5366306200001</v>
      </c>
      <c r="R490" s="20">
        <v>1747.1241510899999</v>
      </c>
      <c r="S490" s="20">
        <v>1747.1241510899999</v>
      </c>
      <c r="T490" s="20">
        <v>0</v>
      </c>
      <c r="U490" s="21">
        <v>1368</v>
      </c>
      <c r="V490" s="20">
        <v>8.3213899999999992</v>
      </c>
      <c r="W490" s="20">
        <v>44.607959999999999</v>
      </c>
      <c r="X490" s="20">
        <v>52.929349999999999</v>
      </c>
      <c r="Y490" s="20">
        <v>52.929349999999999</v>
      </c>
      <c r="Z490" s="21">
        <v>3870</v>
      </c>
      <c r="AA490" s="21">
        <v>0</v>
      </c>
      <c r="AB490" s="21">
        <v>3870</v>
      </c>
      <c r="AC490" s="21">
        <v>0</v>
      </c>
      <c r="AD490" s="21">
        <v>213</v>
      </c>
      <c r="AE490" s="21">
        <v>213</v>
      </c>
    </row>
    <row r="491" spans="1:31">
      <c r="A491" s="16">
        <v>483</v>
      </c>
      <c r="B491" s="17" t="s">
        <v>140</v>
      </c>
      <c r="C491" s="17">
        <v>6</v>
      </c>
      <c r="D491" s="17" t="s">
        <v>49</v>
      </c>
      <c r="E491" s="11"/>
      <c r="F491" s="17" t="s">
        <v>128</v>
      </c>
      <c r="G491" s="17" t="s">
        <v>131</v>
      </c>
      <c r="H491" s="18">
        <v>40365</v>
      </c>
      <c r="I491" s="19">
        <v>1</v>
      </c>
      <c r="J491" s="20">
        <v>234.267</v>
      </c>
      <c r="K491" s="20">
        <v>208.82159999999999</v>
      </c>
      <c r="L491" s="21">
        <v>20</v>
      </c>
      <c r="M491" s="21">
        <v>184</v>
      </c>
      <c r="N491" s="20">
        <v>7.8089000000000004</v>
      </c>
      <c r="O491" s="21">
        <v>468</v>
      </c>
      <c r="P491" s="20">
        <v>146.59800000000001</v>
      </c>
      <c r="Q491" s="20">
        <v>87.668999999999997</v>
      </c>
      <c r="R491" s="20">
        <v>234.267</v>
      </c>
      <c r="S491" s="20">
        <v>234.267</v>
      </c>
      <c r="T491" s="20">
        <v>0</v>
      </c>
      <c r="U491" s="21">
        <v>184</v>
      </c>
      <c r="V491" s="20">
        <v>4.8865999999999996</v>
      </c>
      <c r="W491" s="20">
        <v>2.9222999999999999</v>
      </c>
      <c r="X491" s="20">
        <v>7.8089000000000004</v>
      </c>
      <c r="Y491" s="20">
        <v>7.8089000000000004</v>
      </c>
      <c r="Z491" s="21">
        <v>468</v>
      </c>
      <c r="AA491" s="21">
        <v>0</v>
      </c>
      <c r="AB491" s="21">
        <v>468</v>
      </c>
      <c r="AC491" s="21">
        <v>0</v>
      </c>
      <c r="AD491" s="21">
        <v>20</v>
      </c>
      <c r="AE491" s="21">
        <v>20</v>
      </c>
    </row>
    <row r="492" spans="1:31">
      <c r="A492" s="16">
        <v>484</v>
      </c>
      <c r="B492" s="17" t="s">
        <v>140</v>
      </c>
      <c r="C492" s="17">
        <v>6</v>
      </c>
      <c r="D492" s="17" t="s">
        <v>49</v>
      </c>
      <c r="E492" s="11"/>
      <c r="F492" s="17" t="s">
        <v>128</v>
      </c>
      <c r="G492" s="17" t="s">
        <v>131</v>
      </c>
      <c r="H492" s="18">
        <v>40738</v>
      </c>
      <c r="I492" s="19">
        <v>1</v>
      </c>
      <c r="J492" s="20">
        <v>941.84773854000002</v>
      </c>
      <c r="K492" s="20">
        <v>525.17830659000003</v>
      </c>
      <c r="L492" s="21">
        <v>137</v>
      </c>
      <c r="M492" s="21">
        <v>839</v>
      </c>
      <c r="N492" s="20">
        <v>29.1662</v>
      </c>
      <c r="O492" s="21">
        <v>2025</v>
      </c>
      <c r="P492" s="20">
        <v>259.09262296000003</v>
      </c>
      <c r="Q492" s="20">
        <v>682.75511558000005</v>
      </c>
      <c r="R492" s="20">
        <v>941.84773854000002</v>
      </c>
      <c r="S492" s="20">
        <v>829.00937813999997</v>
      </c>
      <c r="T492" s="20">
        <v>112.8383604</v>
      </c>
      <c r="U492" s="21">
        <v>839</v>
      </c>
      <c r="V492" s="20">
        <v>9.04678</v>
      </c>
      <c r="W492" s="20">
        <v>24.162210000000002</v>
      </c>
      <c r="X492" s="20">
        <v>33.20899</v>
      </c>
      <c r="Y492" s="20">
        <v>29.1662</v>
      </c>
      <c r="Z492" s="21">
        <v>2025</v>
      </c>
      <c r="AA492" s="21">
        <v>0</v>
      </c>
      <c r="AB492" s="21">
        <v>2025</v>
      </c>
      <c r="AC492" s="21">
        <v>0</v>
      </c>
      <c r="AD492" s="21">
        <v>113</v>
      </c>
      <c r="AE492" s="21">
        <v>27</v>
      </c>
    </row>
    <row r="493" spans="1:31">
      <c r="A493" s="16">
        <v>485</v>
      </c>
      <c r="B493" s="17" t="s">
        <v>140</v>
      </c>
      <c r="C493" s="17">
        <v>6</v>
      </c>
      <c r="D493" s="17" t="s">
        <v>49</v>
      </c>
      <c r="E493" s="11"/>
      <c r="F493" s="17" t="s">
        <v>128</v>
      </c>
      <c r="G493" s="17" t="s">
        <v>131</v>
      </c>
      <c r="H493" s="18">
        <v>40905</v>
      </c>
      <c r="I493" s="19">
        <v>1</v>
      </c>
      <c r="J493" s="20">
        <v>375.652895</v>
      </c>
      <c r="K493" s="20">
        <v>233.43581448</v>
      </c>
      <c r="L493" s="21">
        <v>33</v>
      </c>
      <c r="M493" s="21">
        <v>270</v>
      </c>
      <c r="N493" s="20">
        <v>12.527900000000001</v>
      </c>
      <c r="O493" s="21">
        <v>831</v>
      </c>
      <c r="P493" s="20">
        <v>219.86842192</v>
      </c>
      <c r="Q493" s="20">
        <v>148.61747308</v>
      </c>
      <c r="R493" s="20">
        <v>368.48589500000003</v>
      </c>
      <c r="S493" s="20">
        <v>368.48589500000003</v>
      </c>
      <c r="T493" s="20">
        <v>0</v>
      </c>
      <c r="U493" s="21">
        <v>270</v>
      </c>
      <c r="V493" s="20">
        <v>7.4996</v>
      </c>
      <c r="W493" s="20">
        <v>5.0975999999999999</v>
      </c>
      <c r="X493" s="20">
        <v>12.597200000000001</v>
      </c>
      <c r="Y493" s="20">
        <v>12.527900000000001</v>
      </c>
      <c r="Z493" s="21">
        <v>831</v>
      </c>
      <c r="AA493" s="21">
        <v>0</v>
      </c>
      <c r="AB493" s="21">
        <v>831</v>
      </c>
      <c r="AC493" s="21">
        <v>0</v>
      </c>
      <c r="AD493" s="21">
        <v>33</v>
      </c>
      <c r="AE493" s="21">
        <v>0</v>
      </c>
    </row>
    <row r="494" spans="1:31">
      <c r="A494" s="16">
        <v>486</v>
      </c>
      <c r="B494" s="17" t="s">
        <v>140</v>
      </c>
      <c r="C494" s="17">
        <v>6</v>
      </c>
      <c r="D494" s="17" t="s">
        <v>49</v>
      </c>
      <c r="E494" s="11"/>
      <c r="F494" s="17" t="s">
        <v>128</v>
      </c>
      <c r="G494" s="17" t="s">
        <v>131</v>
      </c>
      <c r="H494" s="18">
        <v>40995</v>
      </c>
      <c r="I494" s="19">
        <v>1</v>
      </c>
      <c r="J494" s="20">
        <v>555.92700000000002</v>
      </c>
      <c r="K494" s="20">
        <v>341.38871549999999</v>
      </c>
      <c r="L494" s="21">
        <v>58</v>
      </c>
      <c r="M494" s="21">
        <v>532</v>
      </c>
      <c r="N494" s="20">
        <v>17.963100000000001</v>
      </c>
      <c r="O494" s="21">
        <v>1423</v>
      </c>
      <c r="P494" s="20">
        <v>80.112323619999998</v>
      </c>
      <c r="Q494" s="20">
        <v>182.14356638000001</v>
      </c>
      <c r="R494" s="20">
        <v>262.25589000000002</v>
      </c>
      <c r="S494" s="20">
        <v>253.88353499999999</v>
      </c>
      <c r="T494" s="20">
        <v>8.3723550000000007</v>
      </c>
      <c r="U494" s="21">
        <v>189</v>
      </c>
      <c r="V494" s="20">
        <v>2.6856</v>
      </c>
      <c r="W494" s="20">
        <v>6.0818000000000003</v>
      </c>
      <c r="X494" s="20">
        <v>8.7674000000000003</v>
      </c>
      <c r="Y494" s="20">
        <v>8.4899000000000004</v>
      </c>
      <c r="Z494" s="21">
        <v>395</v>
      </c>
      <c r="AA494" s="21">
        <v>291</v>
      </c>
      <c r="AB494" s="21">
        <v>686</v>
      </c>
      <c r="AC494" s="21">
        <v>0</v>
      </c>
      <c r="AD494" s="21">
        <v>17</v>
      </c>
      <c r="AE494" s="21">
        <v>4</v>
      </c>
    </row>
    <row r="495" spans="1:31">
      <c r="A495" s="16">
        <v>487</v>
      </c>
      <c r="B495" s="17" t="s">
        <v>140</v>
      </c>
      <c r="C495" s="17">
        <v>6</v>
      </c>
      <c r="D495" s="17" t="s">
        <v>49</v>
      </c>
      <c r="E495" s="11"/>
      <c r="F495" s="17" t="s">
        <v>128</v>
      </c>
      <c r="G495" s="17" t="s">
        <v>131</v>
      </c>
      <c r="H495" s="18">
        <v>41060</v>
      </c>
      <c r="I495" s="19">
        <v>1</v>
      </c>
      <c r="J495" s="20">
        <v>121.74191663000001</v>
      </c>
      <c r="K495" s="20">
        <v>72.244135130000004</v>
      </c>
      <c r="L495" s="21">
        <v>14</v>
      </c>
      <c r="M495" s="21">
        <v>111</v>
      </c>
      <c r="N495" s="20">
        <v>3.6006999999999998</v>
      </c>
      <c r="O495" s="21">
        <v>215</v>
      </c>
      <c r="P495" s="20">
        <v>65.819799399999994</v>
      </c>
      <c r="Q495" s="20">
        <v>55.66461305</v>
      </c>
      <c r="R495" s="20">
        <v>121.48441244999999</v>
      </c>
      <c r="S495" s="20">
        <v>113.78217245</v>
      </c>
      <c r="T495" s="20">
        <v>7.7022399999999998</v>
      </c>
      <c r="U495" s="21">
        <v>111</v>
      </c>
      <c r="V495" s="20">
        <v>2.0785999999999998</v>
      </c>
      <c r="W495" s="20">
        <v>1.7613000000000001</v>
      </c>
      <c r="X495" s="20">
        <v>3.8399000000000001</v>
      </c>
      <c r="Y495" s="20">
        <v>3.6006999999999998</v>
      </c>
      <c r="Z495" s="21">
        <v>215</v>
      </c>
      <c r="AA495" s="21">
        <v>0</v>
      </c>
      <c r="AB495" s="21">
        <v>215</v>
      </c>
      <c r="AC495" s="21">
        <v>0</v>
      </c>
      <c r="AD495" s="21">
        <v>14</v>
      </c>
      <c r="AE495" s="21">
        <v>0</v>
      </c>
    </row>
    <row r="496" spans="1:31">
      <c r="A496" s="16">
        <v>488</v>
      </c>
      <c r="B496" s="17" t="s">
        <v>140</v>
      </c>
      <c r="C496" s="17">
        <v>6</v>
      </c>
      <c r="D496" s="17" t="s">
        <v>49</v>
      </c>
      <c r="E496" s="11"/>
      <c r="F496" s="17" t="s">
        <v>128</v>
      </c>
      <c r="G496" s="17" t="s">
        <v>131</v>
      </c>
      <c r="H496" s="18">
        <v>41465</v>
      </c>
      <c r="I496" s="19">
        <v>1</v>
      </c>
      <c r="J496" s="20">
        <v>1363.410232</v>
      </c>
      <c r="K496" s="20">
        <v>693.0553635</v>
      </c>
      <c r="L496" s="21">
        <v>136</v>
      </c>
      <c r="M496" s="21">
        <v>965</v>
      </c>
      <c r="N496" s="20">
        <v>37.695</v>
      </c>
      <c r="O496" s="21">
        <v>2397</v>
      </c>
      <c r="P496" s="20">
        <v>16.093844000000001</v>
      </c>
      <c r="Q496" s="20">
        <v>35.197195999999998</v>
      </c>
      <c r="R496" s="20">
        <v>51.291040000000002</v>
      </c>
      <c r="S496" s="20">
        <v>51.284120000000001</v>
      </c>
      <c r="T496" s="20">
        <v>6.9199999999999999E-3</v>
      </c>
      <c r="U496" s="21">
        <v>36</v>
      </c>
      <c r="V496" s="20">
        <v>0.46514</v>
      </c>
      <c r="W496" s="20">
        <v>1.0172600000000001</v>
      </c>
      <c r="X496" s="20">
        <v>1.4823999999999999</v>
      </c>
      <c r="Y496" s="20">
        <v>1.4822</v>
      </c>
      <c r="Z496" s="21">
        <v>7</v>
      </c>
      <c r="AA496" s="21">
        <v>64</v>
      </c>
      <c r="AB496" s="21">
        <v>71</v>
      </c>
      <c r="AC496" s="21">
        <v>0</v>
      </c>
      <c r="AD496" s="21">
        <v>1</v>
      </c>
      <c r="AE496" s="21">
        <v>0</v>
      </c>
    </row>
    <row r="497" spans="1:31">
      <c r="A497" s="16">
        <v>489</v>
      </c>
      <c r="B497" s="17" t="s">
        <v>140</v>
      </c>
      <c r="C497" s="17">
        <v>6</v>
      </c>
      <c r="D497" s="17" t="s">
        <v>56</v>
      </c>
      <c r="E497" s="11"/>
      <c r="F497" s="17" t="s">
        <v>128</v>
      </c>
      <c r="G497" s="17" t="s">
        <v>129</v>
      </c>
      <c r="H497" s="18">
        <v>39728</v>
      </c>
      <c r="I497" s="19">
        <v>1</v>
      </c>
      <c r="J497" s="20">
        <v>267.27576051</v>
      </c>
      <c r="K497" s="20">
        <v>111.8972393</v>
      </c>
      <c r="L497" s="21">
        <v>32</v>
      </c>
      <c r="M497" s="21">
        <v>156</v>
      </c>
      <c r="N497" s="20">
        <v>6.2984900000000001</v>
      </c>
      <c r="O497" s="21">
        <v>444</v>
      </c>
      <c r="P497" s="20">
        <v>35.893378499999997</v>
      </c>
      <c r="Q497" s="20">
        <v>231.382385</v>
      </c>
      <c r="R497" s="20">
        <v>267.27576349999998</v>
      </c>
      <c r="S497" s="20">
        <v>227.96022120000001</v>
      </c>
      <c r="T497" s="20">
        <v>39.315542299999997</v>
      </c>
      <c r="U497" s="21">
        <v>162</v>
      </c>
      <c r="V497" s="20">
        <v>0.94667000000000001</v>
      </c>
      <c r="W497" s="20">
        <v>6.1854199999999997</v>
      </c>
      <c r="X497" s="20">
        <v>7.1320899999999998</v>
      </c>
      <c r="Y497" s="20">
        <v>6.1324899999999998</v>
      </c>
      <c r="Z497" s="21">
        <v>444</v>
      </c>
      <c r="AA497" s="21">
        <v>0</v>
      </c>
      <c r="AB497" s="21">
        <v>444</v>
      </c>
      <c r="AC497" s="21">
        <v>0</v>
      </c>
      <c r="AD497" s="21">
        <v>32</v>
      </c>
      <c r="AE497" s="21">
        <v>32</v>
      </c>
    </row>
    <row r="498" spans="1:31">
      <c r="A498" s="16">
        <v>490</v>
      </c>
      <c r="B498" s="17" t="s">
        <v>140</v>
      </c>
      <c r="C498" s="17">
        <v>6</v>
      </c>
      <c r="D498" s="17" t="s">
        <v>56</v>
      </c>
      <c r="E498" s="11"/>
      <c r="F498" s="17" t="s">
        <v>128</v>
      </c>
      <c r="G498" s="17" t="s">
        <v>130</v>
      </c>
      <c r="H498" s="18">
        <v>39800</v>
      </c>
      <c r="I498" s="19">
        <v>1</v>
      </c>
      <c r="J498" s="20">
        <v>1113.97609816</v>
      </c>
      <c r="K498" s="20">
        <v>405.79738678000001</v>
      </c>
      <c r="L498" s="21">
        <v>107</v>
      </c>
      <c r="M498" s="21">
        <v>682</v>
      </c>
      <c r="N498" s="20">
        <v>24.483930000000001</v>
      </c>
      <c r="O498" s="21">
        <v>1873</v>
      </c>
      <c r="P498" s="20">
        <v>209.12384607000001</v>
      </c>
      <c r="Q498" s="20">
        <v>903.73225215000002</v>
      </c>
      <c r="R498" s="20">
        <v>1112.8560982199999</v>
      </c>
      <c r="S498" s="20">
        <v>810.70964604000005</v>
      </c>
      <c r="T498" s="20">
        <v>302.14645217999998</v>
      </c>
      <c r="U498" s="21">
        <v>687</v>
      </c>
      <c r="V498" s="20">
        <v>6.2728799999999998</v>
      </c>
      <c r="W498" s="20">
        <v>26.364840000000001</v>
      </c>
      <c r="X498" s="20">
        <v>32.637720000000002</v>
      </c>
      <c r="Y498" s="20">
        <v>23.820350000000001</v>
      </c>
      <c r="Z498" s="21">
        <v>1869</v>
      </c>
      <c r="AA498" s="21">
        <v>4</v>
      </c>
      <c r="AB498" s="21">
        <v>1873</v>
      </c>
      <c r="AC498" s="21">
        <v>0</v>
      </c>
      <c r="AD498" s="21">
        <v>106</v>
      </c>
      <c r="AE498" s="21">
        <v>88</v>
      </c>
    </row>
    <row r="499" spans="1:31">
      <c r="A499" s="16">
        <v>491</v>
      </c>
      <c r="B499" s="17" t="s">
        <v>140</v>
      </c>
      <c r="C499" s="17">
        <v>6</v>
      </c>
      <c r="D499" s="17" t="s">
        <v>56</v>
      </c>
      <c r="E499" s="11"/>
      <c r="F499" s="17" t="s">
        <v>128</v>
      </c>
      <c r="G499" s="17" t="s">
        <v>129</v>
      </c>
      <c r="H499" s="18">
        <v>40441</v>
      </c>
      <c r="I499" s="19">
        <v>1</v>
      </c>
      <c r="J499" s="20">
        <v>771.86258466000004</v>
      </c>
      <c r="K499" s="20">
        <v>376.88878499999998</v>
      </c>
      <c r="L499" s="21">
        <v>66</v>
      </c>
      <c r="M499" s="21">
        <v>473</v>
      </c>
      <c r="N499" s="20">
        <v>19.996649999999999</v>
      </c>
      <c r="O499" s="21">
        <v>1345</v>
      </c>
      <c r="P499" s="20">
        <v>208.33051879000001</v>
      </c>
      <c r="Q499" s="20">
        <v>563.53204086999995</v>
      </c>
      <c r="R499" s="20">
        <v>771.86255965999999</v>
      </c>
      <c r="S499" s="20">
        <v>579.82889999999998</v>
      </c>
      <c r="T499" s="20">
        <v>192.03365966000001</v>
      </c>
      <c r="U499" s="21">
        <v>474</v>
      </c>
      <c r="V499" s="20">
        <v>6.0511200000000001</v>
      </c>
      <c r="W499" s="20">
        <v>16.9999</v>
      </c>
      <c r="X499" s="20">
        <v>23.051020000000001</v>
      </c>
      <c r="Y499" s="20">
        <v>19.503530000000001</v>
      </c>
      <c r="Z499" s="21">
        <v>1288</v>
      </c>
      <c r="AA499" s="21">
        <v>65</v>
      </c>
      <c r="AB499" s="21">
        <v>1353</v>
      </c>
      <c r="AC499" s="21">
        <v>0</v>
      </c>
      <c r="AD499" s="21">
        <v>55</v>
      </c>
      <c r="AE499" s="21">
        <v>43</v>
      </c>
    </row>
    <row r="500" spans="1:31">
      <c r="A500" s="16">
        <v>492</v>
      </c>
      <c r="B500" s="17" t="s">
        <v>140</v>
      </c>
      <c r="C500" s="17">
        <v>6</v>
      </c>
      <c r="D500" s="17" t="s">
        <v>56</v>
      </c>
      <c r="E500" s="11"/>
      <c r="F500" s="17" t="s">
        <v>128</v>
      </c>
      <c r="G500" s="17" t="s">
        <v>131</v>
      </c>
      <c r="H500" s="18">
        <v>40525</v>
      </c>
      <c r="I500" s="19">
        <v>1</v>
      </c>
      <c r="J500" s="20">
        <v>132.58308</v>
      </c>
      <c r="K500" s="20">
        <v>74.240790000000004</v>
      </c>
      <c r="L500" s="21">
        <v>28</v>
      </c>
      <c r="M500" s="21">
        <v>99</v>
      </c>
      <c r="N500" s="20">
        <v>4.4555999999999996</v>
      </c>
      <c r="O500" s="21">
        <v>282</v>
      </c>
      <c r="P500" s="20">
        <v>12.557880000000001</v>
      </c>
      <c r="Q500" s="20">
        <v>120.0252</v>
      </c>
      <c r="R500" s="20">
        <v>132.58308</v>
      </c>
      <c r="S500" s="20">
        <v>114.2166</v>
      </c>
      <c r="T500" s="20">
        <v>18.366479999999999</v>
      </c>
      <c r="U500" s="21">
        <v>98</v>
      </c>
      <c r="V500" s="20">
        <v>0.4294</v>
      </c>
      <c r="W500" s="20">
        <v>4.6527000000000003</v>
      </c>
      <c r="X500" s="20">
        <v>5.0820999999999996</v>
      </c>
      <c r="Y500" s="20">
        <v>4.3644999999999996</v>
      </c>
      <c r="Z500" s="21">
        <v>279</v>
      </c>
      <c r="AA500" s="21">
        <v>3</v>
      </c>
      <c r="AB500" s="21">
        <v>282</v>
      </c>
      <c r="AC500" s="21">
        <v>0</v>
      </c>
      <c r="AD500" s="21">
        <v>27</v>
      </c>
      <c r="AE500" s="21">
        <v>24</v>
      </c>
    </row>
    <row r="501" spans="1:31">
      <c r="A501" s="16">
        <v>493</v>
      </c>
      <c r="B501" s="17" t="s">
        <v>140</v>
      </c>
      <c r="C501" s="17">
        <v>6</v>
      </c>
      <c r="D501" s="17" t="s">
        <v>56</v>
      </c>
      <c r="E501" s="11"/>
      <c r="F501" s="17" t="s">
        <v>128</v>
      </c>
      <c r="G501" s="17" t="s">
        <v>129</v>
      </c>
      <c r="H501" s="18">
        <v>40906</v>
      </c>
      <c r="I501" s="19">
        <v>1</v>
      </c>
      <c r="J501" s="20">
        <v>519.86716049999995</v>
      </c>
      <c r="K501" s="20">
        <v>176.33265</v>
      </c>
      <c r="L501" s="21">
        <v>33</v>
      </c>
      <c r="M501" s="21">
        <v>277</v>
      </c>
      <c r="N501" s="20">
        <v>11.98062</v>
      </c>
      <c r="O501" s="21">
        <v>802</v>
      </c>
      <c r="P501" s="20">
        <v>130.62812750000001</v>
      </c>
      <c r="Q501" s="20">
        <v>389.23903300000001</v>
      </c>
      <c r="R501" s="20">
        <v>519.86716049999995</v>
      </c>
      <c r="S501" s="20">
        <v>352.6653</v>
      </c>
      <c r="T501" s="20">
        <v>167.20186050000001</v>
      </c>
      <c r="U501" s="21">
        <v>278</v>
      </c>
      <c r="V501" s="20">
        <v>3.7174900000000002</v>
      </c>
      <c r="W501" s="20">
        <v>10.494759999999999</v>
      </c>
      <c r="X501" s="20">
        <v>14.212249999999999</v>
      </c>
      <c r="Y501" s="20">
        <v>11.79471</v>
      </c>
      <c r="Z501" s="21">
        <v>799</v>
      </c>
      <c r="AA501" s="21">
        <v>45</v>
      </c>
      <c r="AB501" s="21">
        <v>844</v>
      </c>
      <c r="AC501" s="21">
        <v>0</v>
      </c>
      <c r="AD501" s="21">
        <v>28</v>
      </c>
      <c r="AE501" s="21">
        <v>4</v>
      </c>
    </row>
    <row r="502" spans="1:31">
      <c r="A502" s="16">
        <v>494</v>
      </c>
      <c r="B502" s="17" t="s">
        <v>140</v>
      </c>
      <c r="C502" s="17">
        <v>6</v>
      </c>
      <c r="D502" s="17" t="s">
        <v>56</v>
      </c>
      <c r="E502" s="11"/>
      <c r="F502" s="17" t="s">
        <v>128</v>
      </c>
      <c r="G502" s="17" t="s">
        <v>131</v>
      </c>
      <c r="H502" s="18">
        <v>40997</v>
      </c>
      <c r="I502" s="19">
        <v>1</v>
      </c>
      <c r="J502" s="20">
        <v>322.08048600000001</v>
      </c>
      <c r="K502" s="20">
        <v>117.759586</v>
      </c>
      <c r="L502" s="21">
        <v>29</v>
      </c>
      <c r="M502" s="21">
        <v>199</v>
      </c>
      <c r="N502" s="20">
        <v>7.5220399999999996</v>
      </c>
      <c r="O502" s="21">
        <v>559</v>
      </c>
      <c r="P502" s="20">
        <v>77.697668500000006</v>
      </c>
      <c r="Q502" s="20">
        <v>244.38281749999999</v>
      </c>
      <c r="R502" s="20">
        <v>322.08048600000001</v>
      </c>
      <c r="S502" s="20">
        <v>235.519172</v>
      </c>
      <c r="T502" s="20">
        <v>86.561313999999996</v>
      </c>
      <c r="U502" s="21">
        <v>200</v>
      </c>
      <c r="V502" s="20">
        <v>2.3440599999999998</v>
      </c>
      <c r="W502" s="20">
        <v>7.3754</v>
      </c>
      <c r="X502" s="20">
        <v>9.7194599999999998</v>
      </c>
      <c r="Y502" s="20">
        <v>7.4232199999999997</v>
      </c>
      <c r="Z502" s="21">
        <v>548</v>
      </c>
      <c r="AA502" s="21">
        <v>11</v>
      </c>
      <c r="AB502" s="21">
        <v>559</v>
      </c>
      <c r="AC502" s="21">
        <v>0</v>
      </c>
      <c r="AD502" s="21">
        <v>27</v>
      </c>
      <c r="AE502" s="21">
        <v>24</v>
      </c>
    </row>
    <row r="503" spans="1:31">
      <c r="A503" s="16">
        <v>495</v>
      </c>
      <c r="B503" s="17" t="s">
        <v>140</v>
      </c>
      <c r="C503" s="17">
        <v>6</v>
      </c>
      <c r="D503" s="17" t="s">
        <v>56</v>
      </c>
      <c r="E503" s="11"/>
      <c r="F503" s="17" t="s">
        <v>128</v>
      </c>
      <c r="G503" s="17" t="s">
        <v>129</v>
      </c>
      <c r="H503" s="18">
        <v>41473</v>
      </c>
      <c r="I503" s="19">
        <v>1</v>
      </c>
      <c r="J503" s="20">
        <v>1368.6448249600001</v>
      </c>
      <c r="K503" s="20">
        <v>585.51088800000002</v>
      </c>
      <c r="L503" s="21">
        <v>93</v>
      </c>
      <c r="M503" s="21">
        <v>584</v>
      </c>
      <c r="N503" s="20">
        <v>21.205110000000001</v>
      </c>
      <c r="O503" s="21">
        <v>1714</v>
      </c>
      <c r="P503" s="20">
        <v>105.9610504</v>
      </c>
      <c r="Q503" s="20">
        <v>260.31188800000001</v>
      </c>
      <c r="R503" s="20">
        <v>366.27293839999999</v>
      </c>
      <c r="S503" s="20">
        <v>219.73093299999999</v>
      </c>
      <c r="T503" s="20">
        <v>146.54200539999999</v>
      </c>
      <c r="U503" s="21">
        <v>198</v>
      </c>
      <c r="V503" s="20">
        <v>3.1583000000000001</v>
      </c>
      <c r="W503" s="20">
        <v>5.9889999999999999</v>
      </c>
      <c r="X503" s="20">
        <v>9.1472999999999995</v>
      </c>
      <c r="Y503" s="20">
        <v>6.36165</v>
      </c>
      <c r="Z503" s="21">
        <v>330</v>
      </c>
      <c r="AA503" s="21">
        <v>621</v>
      </c>
      <c r="AB503" s="21">
        <v>951</v>
      </c>
      <c r="AC503" s="21">
        <v>0</v>
      </c>
      <c r="AD503" s="21">
        <v>13</v>
      </c>
      <c r="AE503" s="21">
        <v>0</v>
      </c>
    </row>
    <row r="504" spans="1:31">
      <c r="A504" s="16">
        <v>496</v>
      </c>
      <c r="B504" s="17" t="s">
        <v>140</v>
      </c>
      <c r="C504" s="17">
        <v>6</v>
      </c>
      <c r="D504" s="17" t="s">
        <v>77</v>
      </c>
      <c r="E504" s="11"/>
      <c r="F504" s="17" t="s">
        <v>128</v>
      </c>
      <c r="G504" s="17" t="s">
        <v>130</v>
      </c>
      <c r="H504" s="18">
        <v>39843</v>
      </c>
      <c r="I504" s="19">
        <v>1</v>
      </c>
      <c r="J504" s="20">
        <v>816.15428699999995</v>
      </c>
      <c r="K504" s="20">
        <v>451.83120000000002</v>
      </c>
      <c r="L504" s="21">
        <v>75</v>
      </c>
      <c r="M504" s="21">
        <v>457</v>
      </c>
      <c r="N504" s="20">
        <v>17.499549999999999</v>
      </c>
      <c r="O504" s="21">
        <v>1359</v>
      </c>
      <c r="P504" s="20">
        <v>170.987281</v>
      </c>
      <c r="Q504" s="20">
        <v>645.16700600000001</v>
      </c>
      <c r="R504" s="20">
        <v>816.15428699999995</v>
      </c>
      <c r="S504" s="20">
        <v>623.385085</v>
      </c>
      <c r="T504" s="20">
        <v>192.76920200000001</v>
      </c>
      <c r="U504" s="21">
        <v>457</v>
      </c>
      <c r="V504" s="20">
        <v>4.7494399999999999</v>
      </c>
      <c r="W504" s="20">
        <v>18.09233</v>
      </c>
      <c r="X504" s="20">
        <v>22.84177</v>
      </c>
      <c r="Y504" s="20">
        <v>17.430150000000001</v>
      </c>
      <c r="Z504" s="21">
        <v>1359</v>
      </c>
      <c r="AA504" s="21">
        <v>0</v>
      </c>
      <c r="AB504" s="21">
        <v>1359</v>
      </c>
      <c r="AC504" s="21">
        <v>0</v>
      </c>
      <c r="AD504" s="21">
        <v>75</v>
      </c>
      <c r="AE504" s="21">
        <v>70</v>
      </c>
    </row>
    <row r="505" spans="1:31">
      <c r="A505" s="16">
        <v>497</v>
      </c>
      <c r="B505" s="17" t="s">
        <v>140</v>
      </c>
      <c r="C505" s="17">
        <v>6</v>
      </c>
      <c r="D505" s="17" t="s">
        <v>77</v>
      </c>
      <c r="E505" s="11"/>
      <c r="F505" s="17" t="s">
        <v>128</v>
      </c>
      <c r="G505" s="17" t="s">
        <v>129</v>
      </c>
      <c r="H505" s="18">
        <v>40904</v>
      </c>
      <c r="I505" s="19">
        <v>1</v>
      </c>
      <c r="J505" s="20">
        <v>703.70234894999999</v>
      </c>
      <c r="K505" s="20">
        <v>204.80265</v>
      </c>
      <c r="L505" s="21">
        <v>43</v>
      </c>
      <c r="M505" s="21">
        <v>294</v>
      </c>
      <c r="N505" s="20">
        <v>14.277659999999999</v>
      </c>
      <c r="O505" s="21">
        <v>915</v>
      </c>
      <c r="P505" s="20">
        <v>362.13198791000002</v>
      </c>
      <c r="Q505" s="20">
        <v>341.57036104000002</v>
      </c>
      <c r="R505" s="20">
        <v>703.70234894999999</v>
      </c>
      <c r="S505" s="20">
        <v>409.6053</v>
      </c>
      <c r="T505" s="20">
        <v>294.09704894999999</v>
      </c>
      <c r="U505" s="21">
        <v>294</v>
      </c>
      <c r="V505" s="20">
        <v>9.1894899999999993</v>
      </c>
      <c r="W505" s="20">
        <v>8.6969100000000008</v>
      </c>
      <c r="X505" s="20">
        <v>17.886399999999998</v>
      </c>
      <c r="Y505" s="20">
        <v>14.277659999999999</v>
      </c>
      <c r="Z505" s="21">
        <v>915</v>
      </c>
      <c r="AA505" s="21">
        <v>0</v>
      </c>
      <c r="AB505" s="21">
        <v>915</v>
      </c>
      <c r="AC505" s="21">
        <v>0</v>
      </c>
      <c r="AD505" s="21">
        <v>43</v>
      </c>
      <c r="AE505" s="21">
        <v>28</v>
      </c>
    </row>
    <row r="506" spans="1:31">
      <c r="A506" s="16">
        <v>498</v>
      </c>
      <c r="B506" s="17" t="s">
        <v>140</v>
      </c>
      <c r="C506" s="17">
        <v>6</v>
      </c>
      <c r="D506" s="17" t="s">
        <v>77</v>
      </c>
      <c r="E506" s="11"/>
      <c r="F506" s="17" t="s">
        <v>128</v>
      </c>
      <c r="G506" s="17" t="s">
        <v>129</v>
      </c>
      <c r="H506" s="18">
        <v>40995</v>
      </c>
      <c r="I506" s="19">
        <v>1</v>
      </c>
      <c r="J506" s="20">
        <v>255.13835895</v>
      </c>
      <c r="K506" s="20">
        <v>73.932236099999997</v>
      </c>
      <c r="L506" s="21">
        <v>18</v>
      </c>
      <c r="M506" s="21">
        <v>112</v>
      </c>
      <c r="N506" s="20">
        <v>4.6743699999999997</v>
      </c>
      <c r="O506" s="21">
        <v>350</v>
      </c>
      <c r="P506" s="20">
        <v>5.1412789999999999</v>
      </c>
      <c r="Q506" s="20">
        <v>249.99707895</v>
      </c>
      <c r="R506" s="20">
        <v>255.13835795</v>
      </c>
      <c r="S506" s="20">
        <v>147.86447219999999</v>
      </c>
      <c r="T506" s="20">
        <v>107.27388575000001</v>
      </c>
      <c r="U506" s="21">
        <v>112</v>
      </c>
      <c r="V506" s="20">
        <v>0.13525999999999999</v>
      </c>
      <c r="W506" s="20">
        <v>5.8595899999999999</v>
      </c>
      <c r="X506" s="20">
        <v>5.9948499999999996</v>
      </c>
      <c r="Y506" s="20">
        <v>4.6743699999999997</v>
      </c>
      <c r="Z506" s="21">
        <v>350</v>
      </c>
      <c r="AA506" s="21">
        <v>0</v>
      </c>
      <c r="AB506" s="21">
        <v>350</v>
      </c>
      <c r="AC506" s="21">
        <v>0</v>
      </c>
      <c r="AD506" s="21">
        <v>18</v>
      </c>
      <c r="AE506" s="21">
        <v>17</v>
      </c>
    </row>
    <row r="507" spans="1:31">
      <c r="A507" s="16">
        <v>499</v>
      </c>
      <c r="B507" s="17" t="s">
        <v>140</v>
      </c>
      <c r="C507" s="17">
        <v>6</v>
      </c>
      <c r="D507" s="17" t="s">
        <v>77</v>
      </c>
      <c r="E507" s="11"/>
      <c r="F507" s="17" t="s">
        <v>128</v>
      </c>
      <c r="G507" s="17" t="s">
        <v>129</v>
      </c>
      <c r="H507" s="18">
        <v>41073</v>
      </c>
      <c r="I507" s="19">
        <v>1</v>
      </c>
      <c r="J507" s="20">
        <v>54.792948000000003</v>
      </c>
      <c r="K507" s="20">
        <v>17.547872999999999</v>
      </c>
      <c r="L507" s="21">
        <v>2</v>
      </c>
      <c r="M507" s="21">
        <v>23</v>
      </c>
      <c r="N507" s="20">
        <v>1.0899300000000001</v>
      </c>
      <c r="O507" s="21">
        <v>72</v>
      </c>
      <c r="P507" s="20">
        <v>0</v>
      </c>
      <c r="Q507" s="20">
        <v>54.792948000000003</v>
      </c>
      <c r="R507" s="20">
        <v>54.792948000000003</v>
      </c>
      <c r="S507" s="20">
        <v>35.095745999999998</v>
      </c>
      <c r="T507" s="20">
        <v>19.697202000000001</v>
      </c>
      <c r="U507" s="21">
        <v>23</v>
      </c>
      <c r="V507" s="20">
        <v>0</v>
      </c>
      <c r="W507" s="20">
        <v>1.22454</v>
      </c>
      <c r="X507" s="20">
        <v>1.22454</v>
      </c>
      <c r="Y507" s="20">
        <v>1.0899300000000001</v>
      </c>
      <c r="Z507" s="21">
        <v>72</v>
      </c>
      <c r="AA507" s="21">
        <v>0</v>
      </c>
      <c r="AB507" s="21">
        <v>72</v>
      </c>
      <c r="AC507" s="21">
        <v>0</v>
      </c>
      <c r="AD507" s="21">
        <v>2</v>
      </c>
      <c r="AE507" s="21">
        <v>2</v>
      </c>
    </row>
    <row r="508" spans="1:31">
      <c r="A508" s="16">
        <v>500</v>
      </c>
      <c r="B508" s="17" t="s">
        <v>140</v>
      </c>
      <c r="C508" s="17">
        <v>6</v>
      </c>
      <c r="D508" s="17" t="s">
        <v>77</v>
      </c>
      <c r="E508" s="11"/>
      <c r="F508" s="17" t="s">
        <v>128</v>
      </c>
      <c r="G508" s="17" t="s">
        <v>129</v>
      </c>
      <c r="H508" s="18">
        <v>41484</v>
      </c>
      <c r="I508" s="19">
        <v>1</v>
      </c>
      <c r="J508" s="20">
        <v>960.58790004000002</v>
      </c>
      <c r="K508" s="20">
        <v>165.87629250000001</v>
      </c>
      <c r="L508" s="21">
        <v>56</v>
      </c>
      <c r="M508" s="21">
        <v>372</v>
      </c>
      <c r="N508" s="20">
        <v>16.101700000000001</v>
      </c>
      <c r="O508" s="21">
        <v>1158</v>
      </c>
      <c r="P508" s="20">
        <v>62.817750140000001</v>
      </c>
      <c r="Q508" s="20">
        <v>151.50663867</v>
      </c>
      <c r="R508" s="20">
        <v>214.32438880999999</v>
      </c>
      <c r="S508" s="20">
        <v>104.5213255</v>
      </c>
      <c r="T508" s="20">
        <v>109.80306331</v>
      </c>
      <c r="U508" s="21">
        <v>81</v>
      </c>
      <c r="V508" s="20">
        <v>1.45858</v>
      </c>
      <c r="W508" s="20">
        <v>3.3014999999999999</v>
      </c>
      <c r="X508" s="20">
        <v>4.7600800000000003</v>
      </c>
      <c r="Y508" s="20">
        <v>3.4860000000000002</v>
      </c>
      <c r="Z508" s="21">
        <v>134</v>
      </c>
      <c r="AA508" s="21">
        <v>126</v>
      </c>
      <c r="AB508" s="21">
        <v>260</v>
      </c>
      <c r="AC508" s="21">
        <v>6</v>
      </c>
      <c r="AD508" s="21">
        <v>21</v>
      </c>
      <c r="AE508" s="21">
        <v>0</v>
      </c>
    </row>
    <row r="509" spans="1:31">
      <c r="A509" s="16">
        <v>501</v>
      </c>
      <c r="B509" s="17" t="s">
        <v>140</v>
      </c>
      <c r="C509" s="17">
        <v>6</v>
      </c>
      <c r="D509" s="17" t="s">
        <v>59</v>
      </c>
      <c r="E509" s="11"/>
      <c r="F509" s="17" t="s">
        <v>128</v>
      </c>
      <c r="G509" s="17" t="s">
        <v>130</v>
      </c>
      <c r="H509" s="18">
        <v>39792</v>
      </c>
      <c r="I509" s="19">
        <v>2</v>
      </c>
      <c r="J509" s="20">
        <v>1713.0287607099999</v>
      </c>
      <c r="K509" s="20">
        <v>942.57613432000005</v>
      </c>
      <c r="L509" s="21">
        <v>206</v>
      </c>
      <c r="M509" s="21">
        <v>1511</v>
      </c>
      <c r="N509" s="20">
        <v>56.737099999999998</v>
      </c>
      <c r="O509" s="21">
        <v>4167</v>
      </c>
      <c r="P509" s="20">
        <v>425.17432428000001</v>
      </c>
      <c r="Q509" s="20">
        <v>1287.8544364300001</v>
      </c>
      <c r="R509" s="20">
        <v>1713.0287607099999</v>
      </c>
      <c r="S509" s="20">
        <v>1479.0148363999999</v>
      </c>
      <c r="T509" s="20">
        <v>234.01392430999999</v>
      </c>
      <c r="U509" s="21">
        <v>1509</v>
      </c>
      <c r="V509" s="20">
        <v>18.74127</v>
      </c>
      <c r="W509" s="20">
        <v>47.067250000000001</v>
      </c>
      <c r="X509" s="20">
        <v>65.808520000000001</v>
      </c>
      <c r="Y509" s="20">
        <v>56.737000000000002</v>
      </c>
      <c r="Z509" s="21">
        <v>4167</v>
      </c>
      <c r="AA509" s="21">
        <v>0</v>
      </c>
      <c r="AB509" s="21">
        <v>4167</v>
      </c>
      <c r="AC509" s="21">
        <v>0</v>
      </c>
      <c r="AD509" s="21">
        <v>206</v>
      </c>
      <c r="AE509" s="21">
        <v>206</v>
      </c>
    </row>
    <row r="510" spans="1:31">
      <c r="A510" s="16">
        <v>502</v>
      </c>
      <c r="B510" s="17" t="s">
        <v>140</v>
      </c>
      <c r="C510" s="17">
        <v>6</v>
      </c>
      <c r="D510" s="17" t="s">
        <v>59</v>
      </c>
      <c r="E510" s="11"/>
      <c r="F510" s="17" t="s">
        <v>128</v>
      </c>
      <c r="G510" s="17" t="s">
        <v>130</v>
      </c>
      <c r="H510" s="18">
        <v>39898</v>
      </c>
      <c r="I510" s="19">
        <v>2</v>
      </c>
      <c r="J510" s="20">
        <v>476.08837460000001</v>
      </c>
      <c r="K510" s="20">
        <v>347.3268137</v>
      </c>
      <c r="L510" s="21">
        <v>68</v>
      </c>
      <c r="M510" s="21">
        <v>408</v>
      </c>
      <c r="N510" s="20">
        <v>15.364380000000001</v>
      </c>
      <c r="O510" s="21">
        <v>1135</v>
      </c>
      <c r="P510" s="20">
        <v>118.85549163</v>
      </c>
      <c r="Q510" s="20">
        <v>358.39553285</v>
      </c>
      <c r="R510" s="20">
        <v>477.25102448000001</v>
      </c>
      <c r="S510" s="20">
        <v>382.55278507000003</v>
      </c>
      <c r="T510" s="20">
        <v>94.698239409999999</v>
      </c>
      <c r="U510" s="21">
        <v>404</v>
      </c>
      <c r="V510" s="20">
        <v>5.0658000000000003</v>
      </c>
      <c r="W510" s="20">
        <v>14.0686</v>
      </c>
      <c r="X510" s="20">
        <v>19.134399999999999</v>
      </c>
      <c r="Y510" s="20">
        <v>15.364380000000001</v>
      </c>
      <c r="Z510" s="21">
        <v>1135</v>
      </c>
      <c r="AA510" s="21">
        <v>0</v>
      </c>
      <c r="AB510" s="21">
        <v>1135</v>
      </c>
      <c r="AC510" s="21">
        <v>0</v>
      </c>
      <c r="AD510" s="21">
        <v>68</v>
      </c>
      <c r="AE510" s="21">
        <v>68</v>
      </c>
    </row>
    <row r="511" spans="1:31">
      <c r="A511" s="16">
        <v>503</v>
      </c>
      <c r="B511" s="17" t="s">
        <v>140</v>
      </c>
      <c r="C511" s="17">
        <v>6</v>
      </c>
      <c r="D511" s="17" t="s">
        <v>59</v>
      </c>
      <c r="E511" s="11"/>
      <c r="F511" s="17" t="s">
        <v>128</v>
      </c>
      <c r="G511" s="17" t="s">
        <v>131</v>
      </c>
      <c r="H511" s="18">
        <v>40346</v>
      </c>
      <c r="I511" s="19">
        <v>2</v>
      </c>
      <c r="J511" s="20">
        <v>428.83722757999999</v>
      </c>
      <c r="K511" s="20">
        <v>344.91470600999997</v>
      </c>
      <c r="L511" s="21">
        <v>73</v>
      </c>
      <c r="M511" s="21">
        <v>419</v>
      </c>
      <c r="N511" s="20">
        <v>15.928470000000001</v>
      </c>
      <c r="O511" s="21">
        <v>1068</v>
      </c>
      <c r="P511" s="20">
        <v>177.30538206</v>
      </c>
      <c r="Q511" s="20">
        <v>251.53108058000001</v>
      </c>
      <c r="R511" s="20">
        <v>428.83646263999998</v>
      </c>
      <c r="S511" s="20">
        <v>379.31893558000002</v>
      </c>
      <c r="T511" s="20">
        <v>49.517527059999999</v>
      </c>
      <c r="U511" s="21">
        <v>415</v>
      </c>
      <c r="V511" s="20">
        <v>7.4931200000000002</v>
      </c>
      <c r="W511" s="20">
        <v>10.495559999999999</v>
      </c>
      <c r="X511" s="20">
        <v>17.988679999999999</v>
      </c>
      <c r="Y511" s="20">
        <v>15.92117</v>
      </c>
      <c r="Z511" s="21">
        <v>1068</v>
      </c>
      <c r="AA511" s="21">
        <v>0</v>
      </c>
      <c r="AB511" s="21">
        <v>1068</v>
      </c>
      <c r="AC511" s="21">
        <v>0</v>
      </c>
      <c r="AD511" s="21">
        <v>69</v>
      </c>
      <c r="AE511" s="21">
        <v>69</v>
      </c>
    </row>
    <row r="512" spans="1:31">
      <c r="A512" s="16">
        <v>504</v>
      </c>
      <c r="B512" s="17" t="s">
        <v>140</v>
      </c>
      <c r="C512" s="17">
        <v>6</v>
      </c>
      <c r="D512" s="17" t="s">
        <v>59</v>
      </c>
      <c r="E512" s="11"/>
      <c r="F512" s="17" t="s">
        <v>128</v>
      </c>
      <c r="G512" s="17" t="s">
        <v>129</v>
      </c>
      <c r="H512" s="18">
        <v>40346</v>
      </c>
      <c r="I512" s="19">
        <v>2</v>
      </c>
      <c r="J512" s="20">
        <v>754.40249219999998</v>
      </c>
      <c r="K512" s="20">
        <v>606.85162223999998</v>
      </c>
      <c r="L512" s="21">
        <v>111</v>
      </c>
      <c r="M512" s="21">
        <v>694</v>
      </c>
      <c r="N512" s="20">
        <v>27.561530000000001</v>
      </c>
      <c r="O512" s="21">
        <v>1906</v>
      </c>
      <c r="P512" s="20">
        <v>266.58808292999998</v>
      </c>
      <c r="Q512" s="20">
        <v>488.18247359999998</v>
      </c>
      <c r="R512" s="20">
        <v>754.77055653000002</v>
      </c>
      <c r="S512" s="20">
        <v>667.38328606000005</v>
      </c>
      <c r="T512" s="20">
        <v>87.387270470000004</v>
      </c>
      <c r="U512" s="21">
        <v>694</v>
      </c>
      <c r="V512" s="20">
        <v>10.913550000000001</v>
      </c>
      <c r="W512" s="20">
        <v>20.024049999999999</v>
      </c>
      <c r="X512" s="20">
        <v>30.9376</v>
      </c>
      <c r="Y512" s="20">
        <v>27.561530000000001</v>
      </c>
      <c r="Z512" s="21">
        <v>1906</v>
      </c>
      <c r="AA512" s="21">
        <v>0</v>
      </c>
      <c r="AB512" s="21">
        <v>1906</v>
      </c>
      <c r="AC512" s="21">
        <v>0</v>
      </c>
      <c r="AD512" s="21">
        <v>111</v>
      </c>
      <c r="AE512" s="21">
        <v>111</v>
      </c>
    </row>
    <row r="513" spans="1:31">
      <c r="A513" s="16">
        <v>505</v>
      </c>
      <c r="B513" s="17" t="s">
        <v>140</v>
      </c>
      <c r="C513" s="17">
        <v>6</v>
      </c>
      <c r="D513" s="17" t="s">
        <v>59</v>
      </c>
      <c r="E513" s="11"/>
      <c r="F513" s="17" t="s">
        <v>128</v>
      </c>
      <c r="G513" s="17" t="s">
        <v>129</v>
      </c>
      <c r="H513" s="18">
        <v>40410</v>
      </c>
      <c r="I513" s="19">
        <v>2</v>
      </c>
      <c r="J513" s="20">
        <v>175.37331745</v>
      </c>
      <c r="K513" s="20">
        <v>140.06966062999999</v>
      </c>
      <c r="L513" s="21">
        <v>15</v>
      </c>
      <c r="M513" s="21">
        <v>141</v>
      </c>
      <c r="N513" s="20">
        <v>5.9737400000000003</v>
      </c>
      <c r="O513" s="21">
        <v>387</v>
      </c>
      <c r="P513" s="20">
        <v>90.434205509999998</v>
      </c>
      <c r="Q513" s="20">
        <v>84.939111940000004</v>
      </c>
      <c r="R513" s="20">
        <v>175.37331745</v>
      </c>
      <c r="S513" s="20">
        <v>154.04119722999999</v>
      </c>
      <c r="T513" s="20">
        <v>21.33212022</v>
      </c>
      <c r="U513" s="21">
        <v>141</v>
      </c>
      <c r="V513" s="20">
        <v>3.5070999999999999</v>
      </c>
      <c r="W513" s="20">
        <v>3.2925200000000001</v>
      </c>
      <c r="X513" s="20">
        <v>6.79962</v>
      </c>
      <c r="Y513" s="20">
        <v>5.9737400000000003</v>
      </c>
      <c r="Z513" s="21">
        <v>387</v>
      </c>
      <c r="AA513" s="21">
        <v>0</v>
      </c>
      <c r="AB513" s="21">
        <v>387</v>
      </c>
      <c r="AC513" s="21">
        <v>0</v>
      </c>
      <c r="AD513" s="21">
        <v>15</v>
      </c>
      <c r="AE513" s="21">
        <v>15</v>
      </c>
    </row>
    <row r="514" spans="1:31">
      <c r="A514" s="16">
        <v>506</v>
      </c>
      <c r="B514" s="17" t="s">
        <v>140</v>
      </c>
      <c r="C514" s="17">
        <v>6</v>
      </c>
      <c r="D514" s="17" t="s">
        <v>59</v>
      </c>
      <c r="E514" s="19" t="s">
        <v>141</v>
      </c>
      <c r="F514" s="17" t="s">
        <v>128</v>
      </c>
      <c r="G514" s="17" t="s">
        <v>134</v>
      </c>
      <c r="H514" s="18">
        <v>40441</v>
      </c>
      <c r="I514" s="19">
        <v>2</v>
      </c>
      <c r="J514" s="20">
        <v>122.238</v>
      </c>
      <c r="K514" s="20">
        <v>95.331012000000001</v>
      </c>
      <c r="L514" s="21">
        <v>9</v>
      </c>
      <c r="M514" s="21">
        <v>99</v>
      </c>
      <c r="N514" s="20">
        <v>4.1936</v>
      </c>
      <c r="O514" s="21">
        <v>269</v>
      </c>
      <c r="P514" s="20">
        <v>68.593000000000004</v>
      </c>
      <c r="Q514" s="20">
        <v>53.645000000000003</v>
      </c>
      <c r="R514" s="20">
        <v>122.238</v>
      </c>
      <c r="S514" s="20">
        <v>104.84</v>
      </c>
      <c r="T514" s="20">
        <v>17.398</v>
      </c>
      <c r="U514" s="21">
        <v>99</v>
      </c>
      <c r="V514" s="20">
        <v>2.7437200000000002</v>
      </c>
      <c r="W514" s="20">
        <v>2.4239199999999999</v>
      </c>
      <c r="X514" s="20">
        <v>5.1676399999999996</v>
      </c>
      <c r="Y514" s="20">
        <v>4.1936</v>
      </c>
      <c r="Z514" s="21">
        <v>269</v>
      </c>
      <c r="AA514" s="21">
        <v>0</v>
      </c>
      <c r="AB514" s="21">
        <v>269</v>
      </c>
      <c r="AC514" s="21">
        <v>0</v>
      </c>
      <c r="AD514" s="21">
        <v>9</v>
      </c>
      <c r="AE514" s="21">
        <v>9</v>
      </c>
    </row>
    <row r="515" spans="1:31">
      <c r="A515" s="16">
        <v>507</v>
      </c>
      <c r="B515" s="17" t="s">
        <v>140</v>
      </c>
      <c r="C515" s="17">
        <v>6</v>
      </c>
      <c r="D515" s="17" t="s">
        <v>59</v>
      </c>
      <c r="E515" s="11"/>
      <c r="F515" s="17" t="s">
        <v>128</v>
      </c>
      <c r="G515" s="17" t="s">
        <v>129</v>
      </c>
      <c r="H515" s="18">
        <v>40738</v>
      </c>
      <c r="I515" s="19">
        <v>2</v>
      </c>
      <c r="J515" s="20">
        <v>870.04136747999996</v>
      </c>
      <c r="K515" s="20">
        <v>503.69154979000001</v>
      </c>
      <c r="L515" s="21">
        <v>122</v>
      </c>
      <c r="M515" s="21">
        <v>836</v>
      </c>
      <c r="N515" s="20">
        <v>30.760870000000001</v>
      </c>
      <c r="O515" s="21">
        <v>2256</v>
      </c>
      <c r="P515" s="20">
        <v>333.88396906000003</v>
      </c>
      <c r="Q515" s="20">
        <v>536.15739842000005</v>
      </c>
      <c r="R515" s="20">
        <v>870.04136747999996</v>
      </c>
      <c r="S515" s="20">
        <v>707.73900232999995</v>
      </c>
      <c r="T515" s="20">
        <v>162.30236515000001</v>
      </c>
      <c r="U515" s="21">
        <v>836</v>
      </c>
      <c r="V515" s="20">
        <v>14.210089999999999</v>
      </c>
      <c r="W515" s="20">
        <v>22.827660000000002</v>
      </c>
      <c r="X515" s="20">
        <v>37.037750000000003</v>
      </c>
      <c r="Y515" s="20">
        <v>30.760870000000001</v>
      </c>
      <c r="Z515" s="21">
        <v>2163</v>
      </c>
      <c r="AA515" s="21">
        <v>93</v>
      </c>
      <c r="AB515" s="21">
        <v>2256</v>
      </c>
      <c r="AC515" s="21">
        <v>0</v>
      </c>
      <c r="AD515" s="21">
        <v>104</v>
      </c>
      <c r="AE515" s="21">
        <v>11</v>
      </c>
    </row>
    <row r="516" spans="1:31">
      <c r="A516" s="16">
        <v>508</v>
      </c>
      <c r="B516" s="17" t="s">
        <v>140</v>
      </c>
      <c r="C516" s="17">
        <v>6</v>
      </c>
      <c r="D516" s="17" t="s">
        <v>59</v>
      </c>
      <c r="E516" s="11"/>
      <c r="F516" s="17" t="s">
        <v>128</v>
      </c>
      <c r="G516" s="17" t="s">
        <v>131</v>
      </c>
      <c r="H516" s="18">
        <v>40738</v>
      </c>
      <c r="I516" s="19">
        <v>2</v>
      </c>
      <c r="J516" s="20">
        <v>262.72858065999998</v>
      </c>
      <c r="K516" s="20">
        <v>171.70650757999999</v>
      </c>
      <c r="L516" s="21">
        <v>41</v>
      </c>
      <c r="M516" s="21">
        <v>296</v>
      </c>
      <c r="N516" s="20">
        <v>9.5134399999999992</v>
      </c>
      <c r="O516" s="21">
        <v>693</v>
      </c>
      <c r="P516" s="20">
        <v>82.514110430000002</v>
      </c>
      <c r="Q516" s="20">
        <v>180.21447022999999</v>
      </c>
      <c r="R516" s="20">
        <v>262.72858065999998</v>
      </c>
      <c r="S516" s="20">
        <v>241.26248145</v>
      </c>
      <c r="T516" s="20">
        <v>21.466099209999999</v>
      </c>
      <c r="U516" s="21">
        <v>296</v>
      </c>
      <c r="V516" s="20">
        <v>3.2751600000000001</v>
      </c>
      <c r="W516" s="20">
        <v>7.0850900000000001</v>
      </c>
      <c r="X516" s="20">
        <v>10.360250000000001</v>
      </c>
      <c r="Y516" s="20">
        <v>9.5134399999999992</v>
      </c>
      <c r="Z516" s="21">
        <v>693</v>
      </c>
      <c r="AA516" s="21">
        <v>0</v>
      </c>
      <c r="AB516" s="21">
        <v>693</v>
      </c>
      <c r="AC516" s="21">
        <v>0</v>
      </c>
      <c r="AD516" s="21">
        <v>41</v>
      </c>
      <c r="AE516" s="21">
        <v>8</v>
      </c>
    </row>
    <row r="517" spans="1:31">
      <c r="A517" s="16">
        <v>509</v>
      </c>
      <c r="B517" s="17" t="s">
        <v>140</v>
      </c>
      <c r="C517" s="17">
        <v>6</v>
      </c>
      <c r="D517" s="17" t="s">
        <v>59</v>
      </c>
      <c r="E517" s="11"/>
      <c r="F517" s="17" t="s">
        <v>128</v>
      </c>
      <c r="G517" s="17" t="s">
        <v>131</v>
      </c>
      <c r="H517" s="18">
        <v>40991</v>
      </c>
      <c r="I517" s="19">
        <v>2</v>
      </c>
      <c r="J517" s="20">
        <v>509.72012891000003</v>
      </c>
      <c r="K517" s="20">
        <v>333.09383561999999</v>
      </c>
      <c r="L517" s="21">
        <v>69</v>
      </c>
      <c r="M517" s="21">
        <v>428</v>
      </c>
      <c r="N517" s="20">
        <v>18.00947</v>
      </c>
      <c r="O517" s="21">
        <v>1062</v>
      </c>
      <c r="P517" s="20">
        <v>133.77182478</v>
      </c>
      <c r="Q517" s="20">
        <v>207.3297369</v>
      </c>
      <c r="R517" s="20">
        <v>341.10156167999997</v>
      </c>
      <c r="S517" s="20">
        <v>326.28263668</v>
      </c>
      <c r="T517" s="20">
        <v>14.818925</v>
      </c>
      <c r="U517" s="21">
        <v>300</v>
      </c>
      <c r="V517" s="20">
        <v>4.9393200000000004</v>
      </c>
      <c r="W517" s="20">
        <v>7.7461700000000002</v>
      </c>
      <c r="X517" s="20">
        <v>12.68549</v>
      </c>
      <c r="Y517" s="20">
        <v>12.57169</v>
      </c>
      <c r="Z517" s="21">
        <v>694</v>
      </c>
      <c r="AA517" s="21">
        <v>167</v>
      </c>
      <c r="AB517" s="21">
        <v>861</v>
      </c>
      <c r="AC517" s="21">
        <v>0</v>
      </c>
      <c r="AD517" s="21">
        <v>47</v>
      </c>
      <c r="AE517" s="21">
        <v>0</v>
      </c>
    </row>
    <row r="518" spans="1:31">
      <c r="A518" s="16">
        <v>510</v>
      </c>
      <c r="B518" s="17" t="s">
        <v>140</v>
      </c>
      <c r="C518" s="17">
        <v>6</v>
      </c>
      <c r="D518" s="17" t="s">
        <v>59</v>
      </c>
      <c r="E518" s="11"/>
      <c r="F518" s="17" t="s">
        <v>128</v>
      </c>
      <c r="G518" s="17" t="s">
        <v>129</v>
      </c>
      <c r="H518" s="18">
        <v>41073</v>
      </c>
      <c r="I518" s="19">
        <v>2</v>
      </c>
      <c r="J518" s="20">
        <v>67.614864089999998</v>
      </c>
      <c r="K518" s="20">
        <v>36.685423649999997</v>
      </c>
      <c r="L518" s="21">
        <v>7</v>
      </c>
      <c r="M518" s="21">
        <v>85</v>
      </c>
      <c r="N518" s="20">
        <v>2.7285599999999999</v>
      </c>
      <c r="O518" s="21">
        <v>333</v>
      </c>
      <c r="P518" s="20">
        <v>37.625092600000002</v>
      </c>
      <c r="Q518" s="20">
        <v>29.989771489999999</v>
      </c>
      <c r="R518" s="20">
        <v>67.614864089999998</v>
      </c>
      <c r="S518" s="20">
        <v>51.546190320000001</v>
      </c>
      <c r="T518" s="20">
        <v>16.06867377</v>
      </c>
      <c r="U518" s="21">
        <v>85</v>
      </c>
      <c r="V518" s="20">
        <v>1.6337600000000001</v>
      </c>
      <c r="W518" s="20">
        <v>1.9733000000000001</v>
      </c>
      <c r="X518" s="20">
        <v>3.6070600000000002</v>
      </c>
      <c r="Y518" s="20">
        <v>2.7285599999999999</v>
      </c>
      <c r="Z518" s="21">
        <v>333</v>
      </c>
      <c r="AA518" s="21">
        <v>0</v>
      </c>
      <c r="AB518" s="21">
        <v>333</v>
      </c>
      <c r="AC518" s="21">
        <v>0</v>
      </c>
      <c r="AD518" s="21">
        <v>7</v>
      </c>
      <c r="AE518" s="21">
        <v>0</v>
      </c>
    </row>
    <row r="519" spans="1:31">
      <c r="A519" s="16">
        <v>511</v>
      </c>
      <c r="B519" s="17" t="s">
        <v>140</v>
      </c>
      <c r="C519" s="17">
        <v>6</v>
      </c>
      <c r="D519" s="17" t="s">
        <v>59</v>
      </c>
      <c r="E519" s="11"/>
      <c r="F519" s="17" t="s">
        <v>128</v>
      </c>
      <c r="G519" s="17" t="s">
        <v>131</v>
      </c>
      <c r="H519" s="18">
        <v>41446</v>
      </c>
      <c r="I519" s="19">
        <v>2</v>
      </c>
      <c r="J519" s="20">
        <v>354.52254636999999</v>
      </c>
      <c r="K519" s="20">
        <v>236.69732137</v>
      </c>
      <c r="L519" s="21">
        <v>53</v>
      </c>
      <c r="M519" s="21">
        <v>303</v>
      </c>
      <c r="N519" s="20">
        <v>11.80781</v>
      </c>
      <c r="O519" s="21">
        <v>773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1">
        <v>0</v>
      </c>
      <c r="V519" s="20">
        <v>0</v>
      </c>
      <c r="W519" s="20">
        <v>0</v>
      </c>
      <c r="X519" s="20">
        <v>0</v>
      </c>
      <c r="Y519" s="20">
        <v>0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</row>
    <row r="520" spans="1:31">
      <c r="A520" s="16">
        <v>512</v>
      </c>
      <c r="B520" s="17" t="s">
        <v>140</v>
      </c>
      <c r="C520" s="17">
        <v>6</v>
      </c>
      <c r="D520" s="17" t="s">
        <v>59</v>
      </c>
      <c r="E520" s="11"/>
      <c r="F520" s="17" t="s">
        <v>128</v>
      </c>
      <c r="G520" s="17" t="s">
        <v>129</v>
      </c>
      <c r="H520" s="18">
        <v>41446</v>
      </c>
      <c r="I520" s="19">
        <v>2</v>
      </c>
      <c r="J520" s="20">
        <v>847.376846</v>
      </c>
      <c r="K520" s="20">
        <v>600.90320999999994</v>
      </c>
      <c r="L520" s="21">
        <v>103</v>
      </c>
      <c r="M520" s="21">
        <v>694</v>
      </c>
      <c r="N520" s="20">
        <v>29.59864</v>
      </c>
      <c r="O520" s="21">
        <v>1848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1">
        <v>0</v>
      </c>
      <c r="V520" s="20">
        <v>0</v>
      </c>
      <c r="W520" s="20">
        <v>0</v>
      </c>
      <c r="X520" s="20">
        <v>0</v>
      </c>
      <c r="Y520" s="20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</row>
    <row r="521" spans="1:31">
      <c r="A521" s="16">
        <v>513</v>
      </c>
      <c r="B521" s="17" t="s">
        <v>140</v>
      </c>
      <c r="C521" s="17">
        <v>6</v>
      </c>
      <c r="D521" s="17" t="s">
        <v>63</v>
      </c>
      <c r="E521" s="11"/>
      <c r="F521" s="17" t="s">
        <v>128</v>
      </c>
      <c r="G521" s="17" t="s">
        <v>129</v>
      </c>
      <c r="H521" s="18">
        <v>39750</v>
      </c>
      <c r="I521" s="19">
        <v>1</v>
      </c>
      <c r="J521" s="20">
        <v>162.36180965</v>
      </c>
      <c r="K521" s="20">
        <v>73.899297000000004</v>
      </c>
      <c r="L521" s="21">
        <v>13</v>
      </c>
      <c r="M521" s="21">
        <v>54</v>
      </c>
      <c r="N521" s="20">
        <v>2.8902999999999999</v>
      </c>
      <c r="O521" s="21">
        <v>171</v>
      </c>
      <c r="P521" s="20">
        <v>5.9541940000000002</v>
      </c>
      <c r="Q521" s="20">
        <v>156.40761599999999</v>
      </c>
      <c r="R521" s="20">
        <v>162.36180999999999</v>
      </c>
      <c r="S521" s="20">
        <v>149.13502464999999</v>
      </c>
      <c r="T521" s="20">
        <v>13.22678535</v>
      </c>
      <c r="U521" s="21">
        <v>55</v>
      </c>
      <c r="V521" s="20">
        <v>0.16270000000000001</v>
      </c>
      <c r="W521" s="20">
        <v>2.9763000000000002</v>
      </c>
      <c r="X521" s="20">
        <v>3.1389999999999998</v>
      </c>
      <c r="Y521" s="20">
        <v>2.8902999999999999</v>
      </c>
      <c r="Z521" s="21">
        <v>171</v>
      </c>
      <c r="AA521" s="21">
        <v>0</v>
      </c>
      <c r="AB521" s="21">
        <v>171</v>
      </c>
      <c r="AC521" s="21">
        <v>0</v>
      </c>
      <c r="AD521" s="21">
        <v>13</v>
      </c>
      <c r="AE521" s="21">
        <v>12</v>
      </c>
    </row>
    <row r="522" spans="1:31">
      <c r="A522" s="16">
        <v>514</v>
      </c>
      <c r="B522" s="17" t="s">
        <v>140</v>
      </c>
      <c r="C522" s="17">
        <v>6</v>
      </c>
      <c r="D522" s="17" t="s">
        <v>63</v>
      </c>
      <c r="E522" s="11"/>
      <c r="F522" s="17" t="s">
        <v>128</v>
      </c>
      <c r="G522" s="17" t="s">
        <v>130</v>
      </c>
      <c r="H522" s="18">
        <v>39800</v>
      </c>
      <c r="I522" s="19">
        <v>1</v>
      </c>
      <c r="J522" s="20">
        <v>82.372050000000002</v>
      </c>
      <c r="K522" s="20">
        <v>35.444450000000003</v>
      </c>
      <c r="L522" s="21">
        <v>15</v>
      </c>
      <c r="M522" s="21">
        <v>35</v>
      </c>
      <c r="N522" s="20">
        <v>2.0213999999999999</v>
      </c>
      <c r="O522" s="21">
        <v>134</v>
      </c>
      <c r="P522" s="20">
        <v>0</v>
      </c>
      <c r="Q522" s="20">
        <v>84.563509999999994</v>
      </c>
      <c r="R522" s="20">
        <v>84.563509999999994</v>
      </c>
      <c r="S522" s="20">
        <v>70.888900000000007</v>
      </c>
      <c r="T522" s="20">
        <v>13.674609999999999</v>
      </c>
      <c r="U522" s="21">
        <v>35</v>
      </c>
      <c r="V522" s="20">
        <v>0</v>
      </c>
      <c r="W522" s="20">
        <v>2.0573999999999999</v>
      </c>
      <c r="X522" s="20">
        <v>2.0573999999999999</v>
      </c>
      <c r="Y522" s="20">
        <v>2.0213999999999999</v>
      </c>
      <c r="Z522" s="21">
        <v>134</v>
      </c>
      <c r="AA522" s="21">
        <v>0</v>
      </c>
      <c r="AB522" s="21">
        <v>134</v>
      </c>
      <c r="AC522" s="21">
        <v>0</v>
      </c>
      <c r="AD522" s="21">
        <v>15</v>
      </c>
      <c r="AE522" s="21">
        <v>12</v>
      </c>
    </row>
    <row r="523" spans="1:31">
      <c r="A523" s="16">
        <v>515</v>
      </c>
      <c r="B523" s="17" t="s">
        <v>140</v>
      </c>
      <c r="C523" s="17">
        <v>6</v>
      </c>
      <c r="D523" s="17" t="s">
        <v>63</v>
      </c>
      <c r="E523" s="11"/>
      <c r="F523" s="17" t="s">
        <v>128</v>
      </c>
      <c r="G523" s="17" t="s">
        <v>130</v>
      </c>
      <c r="H523" s="18">
        <v>39909</v>
      </c>
      <c r="I523" s="19">
        <v>1</v>
      </c>
      <c r="J523" s="20">
        <v>24.763774999999999</v>
      </c>
      <c r="K523" s="20">
        <v>20.194859000000001</v>
      </c>
      <c r="L523" s="21">
        <v>5</v>
      </c>
      <c r="M523" s="21">
        <v>11</v>
      </c>
      <c r="N523" s="20">
        <v>0.60770000000000002</v>
      </c>
      <c r="O523" s="21">
        <v>40</v>
      </c>
      <c r="P523" s="20">
        <v>0</v>
      </c>
      <c r="Q523" s="20">
        <v>26.242999999999999</v>
      </c>
      <c r="R523" s="20">
        <v>26.242999999999999</v>
      </c>
      <c r="S523" s="20">
        <v>24.763774999999999</v>
      </c>
      <c r="T523" s="20">
        <v>1.479225</v>
      </c>
      <c r="U523" s="21">
        <v>12</v>
      </c>
      <c r="V523" s="20">
        <v>0</v>
      </c>
      <c r="W523" s="20">
        <v>0.64400000000000002</v>
      </c>
      <c r="X523" s="20">
        <v>0.64400000000000002</v>
      </c>
      <c r="Y523" s="20">
        <v>0.60770000000000002</v>
      </c>
      <c r="Z523" s="21">
        <v>40</v>
      </c>
      <c r="AA523" s="21">
        <v>0</v>
      </c>
      <c r="AB523" s="21">
        <v>40</v>
      </c>
      <c r="AC523" s="21">
        <v>0</v>
      </c>
      <c r="AD523" s="21">
        <v>5</v>
      </c>
      <c r="AE523" s="21">
        <v>5</v>
      </c>
    </row>
    <row r="524" spans="1:31">
      <c r="A524" s="16">
        <v>516</v>
      </c>
      <c r="B524" s="17" t="s">
        <v>140</v>
      </c>
      <c r="C524" s="17">
        <v>6</v>
      </c>
      <c r="D524" s="17" t="s">
        <v>63</v>
      </c>
      <c r="E524" s="11"/>
      <c r="F524" s="17" t="s">
        <v>128</v>
      </c>
      <c r="G524" s="17" t="s">
        <v>131</v>
      </c>
      <c r="H524" s="18">
        <v>40407</v>
      </c>
      <c r="I524" s="19">
        <v>1</v>
      </c>
      <c r="J524" s="20">
        <v>44.253999999999998</v>
      </c>
      <c r="K524" s="20">
        <v>10.0800693</v>
      </c>
      <c r="L524" s="21">
        <v>3</v>
      </c>
      <c r="M524" s="21">
        <v>10</v>
      </c>
      <c r="N524" s="20">
        <v>0.41202</v>
      </c>
      <c r="O524" s="21">
        <v>48</v>
      </c>
      <c r="P524" s="20">
        <v>0</v>
      </c>
      <c r="Q524" s="20">
        <v>44.253999999999998</v>
      </c>
      <c r="R524" s="20">
        <v>44.253999999999998</v>
      </c>
      <c r="S524" s="20">
        <v>10.0800693</v>
      </c>
      <c r="T524" s="20">
        <v>34.1739307</v>
      </c>
      <c r="U524" s="21">
        <v>14</v>
      </c>
      <c r="V524" s="20">
        <v>0</v>
      </c>
      <c r="W524" s="20">
        <v>0.76300000000000001</v>
      </c>
      <c r="X524" s="20">
        <v>0.76300000000000001</v>
      </c>
      <c r="Y524" s="20">
        <v>0.41202</v>
      </c>
      <c r="Z524" s="21">
        <v>48</v>
      </c>
      <c r="AA524" s="21">
        <v>0</v>
      </c>
      <c r="AB524" s="21">
        <v>48</v>
      </c>
      <c r="AC524" s="21">
        <v>0</v>
      </c>
      <c r="AD524" s="21">
        <v>3</v>
      </c>
      <c r="AE524" s="21">
        <v>2</v>
      </c>
    </row>
    <row r="525" spans="1:31">
      <c r="A525" s="16">
        <v>517</v>
      </c>
      <c r="B525" s="17" t="s">
        <v>140</v>
      </c>
      <c r="C525" s="17">
        <v>6</v>
      </c>
      <c r="D525" s="17" t="s">
        <v>63</v>
      </c>
      <c r="E525" s="11"/>
      <c r="F525" s="17" t="s">
        <v>128</v>
      </c>
      <c r="G525" s="17" t="s">
        <v>131</v>
      </c>
      <c r="H525" s="18">
        <v>40683</v>
      </c>
      <c r="I525" s="19">
        <v>1</v>
      </c>
      <c r="J525" s="20">
        <v>49.810969999999998</v>
      </c>
      <c r="K525" s="20">
        <v>14.736000000000001</v>
      </c>
      <c r="L525" s="21">
        <v>4</v>
      </c>
      <c r="M525" s="21">
        <v>21</v>
      </c>
      <c r="N525" s="20">
        <v>0.9899</v>
      </c>
      <c r="O525" s="21">
        <v>67</v>
      </c>
      <c r="P525" s="20">
        <v>0</v>
      </c>
      <c r="Q525" s="20">
        <v>49.810969999999998</v>
      </c>
      <c r="R525" s="20">
        <v>49.810969999999998</v>
      </c>
      <c r="S525" s="20">
        <v>29.472000000000001</v>
      </c>
      <c r="T525" s="20">
        <v>20.33897</v>
      </c>
      <c r="U525" s="21">
        <v>21</v>
      </c>
      <c r="V525" s="20">
        <v>0</v>
      </c>
      <c r="W525" s="20">
        <v>1.08212</v>
      </c>
      <c r="X525" s="20">
        <v>1.08212</v>
      </c>
      <c r="Y525" s="20">
        <v>0.9899</v>
      </c>
      <c r="Z525" s="21">
        <v>67</v>
      </c>
      <c r="AA525" s="21">
        <v>0</v>
      </c>
      <c r="AB525" s="21">
        <v>67</v>
      </c>
      <c r="AC525" s="21">
        <v>0</v>
      </c>
      <c r="AD525" s="21">
        <v>4</v>
      </c>
      <c r="AE525" s="21">
        <v>0</v>
      </c>
    </row>
    <row r="526" spans="1:31">
      <c r="A526" s="16">
        <v>518</v>
      </c>
      <c r="B526" s="17" t="s">
        <v>140</v>
      </c>
      <c r="C526" s="17">
        <v>6</v>
      </c>
      <c r="D526" s="17" t="s">
        <v>63</v>
      </c>
      <c r="E526" s="11"/>
      <c r="F526" s="17" t="s">
        <v>128</v>
      </c>
      <c r="G526" s="17" t="s">
        <v>129</v>
      </c>
      <c r="H526" s="18">
        <v>40694</v>
      </c>
      <c r="I526" s="19">
        <v>1</v>
      </c>
      <c r="J526" s="20">
        <v>343.50540100000001</v>
      </c>
      <c r="K526" s="20">
        <v>73.721625000000003</v>
      </c>
      <c r="L526" s="21">
        <v>33</v>
      </c>
      <c r="M526" s="21">
        <v>111</v>
      </c>
      <c r="N526" s="20">
        <v>5.4222000000000001</v>
      </c>
      <c r="O526" s="21">
        <v>350</v>
      </c>
      <c r="P526" s="20">
        <v>0</v>
      </c>
      <c r="Q526" s="20">
        <v>343.50540100000001</v>
      </c>
      <c r="R526" s="20">
        <v>343.50540100000001</v>
      </c>
      <c r="S526" s="20">
        <v>147.44325000000001</v>
      </c>
      <c r="T526" s="20">
        <v>196.062151</v>
      </c>
      <c r="U526" s="21">
        <v>111</v>
      </c>
      <c r="V526" s="20">
        <v>0</v>
      </c>
      <c r="W526" s="20">
        <v>5.9812000000000003</v>
      </c>
      <c r="X526" s="20">
        <v>5.9812000000000003</v>
      </c>
      <c r="Y526" s="20">
        <v>5.4222000000000001</v>
      </c>
      <c r="Z526" s="21">
        <v>348</v>
      </c>
      <c r="AA526" s="21">
        <v>2</v>
      </c>
      <c r="AB526" s="21">
        <v>350</v>
      </c>
      <c r="AC526" s="21">
        <v>0</v>
      </c>
      <c r="AD526" s="21">
        <v>32</v>
      </c>
      <c r="AE526" s="21">
        <v>15</v>
      </c>
    </row>
    <row r="527" spans="1:31">
      <c r="A527" s="16">
        <v>519</v>
      </c>
      <c r="B527" s="17" t="s">
        <v>140</v>
      </c>
      <c r="C527" s="17">
        <v>6</v>
      </c>
      <c r="D527" s="17" t="s">
        <v>63</v>
      </c>
      <c r="E527" s="11"/>
      <c r="F527" s="17" t="s">
        <v>128</v>
      </c>
      <c r="G527" s="17" t="s">
        <v>131</v>
      </c>
      <c r="H527" s="18">
        <v>40991</v>
      </c>
      <c r="I527" s="19">
        <v>1</v>
      </c>
      <c r="J527" s="20">
        <v>187.24948000000001</v>
      </c>
      <c r="K527" s="20">
        <v>39.045720000000003</v>
      </c>
      <c r="L527" s="21">
        <v>11</v>
      </c>
      <c r="M527" s="21">
        <v>46</v>
      </c>
      <c r="N527" s="20">
        <v>2.4251999999999998</v>
      </c>
      <c r="O527" s="21">
        <v>158</v>
      </c>
      <c r="P527" s="20">
        <v>0</v>
      </c>
      <c r="Q527" s="20">
        <v>171.657904</v>
      </c>
      <c r="R527" s="20">
        <v>171.657904</v>
      </c>
      <c r="S527" s="20">
        <v>78.091440000000006</v>
      </c>
      <c r="T527" s="20">
        <v>93.566463999999996</v>
      </c>
      <c r="U527" s="21">
        <v>46</v>
      </c>
      <c r="V527" s="20">
        <v>0</v>
      </c>
      <c r="W527" s="20">
        <v>2.6496</v>
      </c>
      <c r="X527" s="20">
        <v>2.6496</v>
      </c>
      <c r="Y527" s="20">
        <v>2.4251999999999998</v>
      </c>
      <c r="Z527" s="21">
        <v>170</v>
      </c>
      <c r="AA527" s="21">
        <v>4</v>
      </c>
      <c r="AB527" s="21">
        <v>174</v>
      </c>
      <c r="AC527" s="21">
        <v>0</v>
      </c>
      <c r="AD527" s="21">
        <v>13</v>
      </c>
      <c r="AE527" s="21">
        <v>0</v>
      </c>
    </row>
    <row r="528" spans="1:31">
      <c r="A528" s="16">
        <v>520</v>
      </c>
      <c r="B528" s="17" t="s">
        <v>140</v>
      </c>
      <c r="C528" s="17">
        <v>6</v>
      </c>
      <c r="D528" s="17" t="s">
        <v>63</v>
      </c>
      <c r="E528" s="11"/>
      <c r="F528" s="17" t="s">
        <v>128</v>
      </c>
      <c r="G528" s="17" t="s">
        <v>131</v>
      </c>
      <c r="H528" s="18">
        <v>41428</v>
      </c>
      <c r="I528" s="19">
        <v>1</v>
      </c>
      <c r="J528" s="20">
        <v>1105.34422793</v>
      </c>
      <c r="K528" s="20">
        <v>380.76772349999999</v>
      </c>
      <c r="L528" s="21">
        <v>49</v>
      </c>
      <c r="M528" s="21">
        <v>243</v>
      </c>
      <c r="N528" s="20">
        <v>11.58405</v>
      </c>
      <c r="O528" s="21">
        <v>683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1">
        <v>0</v>
      </c>
      <c r="V528" s="20">
        <v>0</v>
      </c>
      <c r="W528" s="20">
        <v>0</v>
      </c>
      <c r="X528" s="20">
        <v>0</v>
      </c>
      <c r="Y528" s="20">
        <v>0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</row>
    <row r="529" spans="1:31">
      <c r="A529" s="16">
        <v>521</v>
      </c>
      <c r="B529" s="17" t="s">
        <v>142</v>
      </c>
      <c r="C529" s="17">
        <v>7</v>
      </c>
      <c r="D529" s="17" t="s">
        <v>1</v>
      </c>
      <c r="E529" s="11"/>
      <c r="F529" s="17" t="s">
        <v>128</v>
      </c>
      <c r="G529" s="17" t="s">
        <v>130</v>
      </c>
      <c r="H529" s="18">
        <v>39889</v>
      </c>
      <c r="I529" s="19">
        <v>1</v>
      </c>
      <c r="J529" s="20">
        <v>941.12568456999998</v>
      </c>
      <c r="K529" s="20">
        <v>879.65764945000001</v>
      </c>
      <c r="L529" s="21">
        <v>124</v>
      </c>
      <c r="M529" s="21">
        <v>1022</v>
      </c>
      <c r="N529" s="20">
        <v>37.114739999999998</v>
      </c>
      <c r="O529" s="21">
        <v>2910</v>
      </c>
      <c r="P529" s="20">
        <v>390.53381300000001</v>
      </c>
      <c r="Q529" s="20">
        <v>550.59187156999997</v>
      </c>
      <c r="R529" s="20">
        <v>941.12568456999998</v>
      </c>
      <c r="S529" s="20">
        <v>936.40371457000003</v>
      </c>
      <c r="T529" s="20">
        <v>4.7219699999999998</v>
      </c>
      <c r="U529" s="21">
        <v>1022</v>
      </c>
      <c r="V529" s="20">
        <v>15.345140000000001</v>
      </c>
      <c r="W529" s="20">
        <v>22.004999999999999</v>
      </c>
      <c r="X529" s="20">
        <v>37.350140000000003</v>
      </c>
      <c r="Y529" s="20">
        <v>37.114739999999998</v>
      </c>
      <c r="Z529" s="21">
        <v>2910</v>
      </c>
      <c r="AA529" s="21">
        <v>0</v>
      </c>
      <c r="AB529" s="21">
        <v>2910</v>
      </c>
      <c r="AC529" s="21">
        <v>0</v>
      </c>
      <c r="AD529" s="21">
        <v>124</v>
      </c>
      <c r="AE529" s="21">
        <v>119</v>
      </c>
    </row>
    <row r="530" spans="1:31">
      <c r="A530" s="16">
        <v>522</v>
      </c>
      <c r="B530" s="17" t="s">
        <v>142</v>
      </c>
      <c r="C530" s="17">
        <v>7</v>
      </c>
      <c r="D530" s="17" t="s">
        <v>1</v>
      </c>
      <c r="E530" s="11"/>
      <c r="F530" s="17" t="s">
        <v>128</v>
      </c>
      <c r="G530" s="17" t="s">
        <v>131</v>
      </c>
      <c r="H530" s="18">
        <v>40368</v>
      </c>
      <c r="I530" s="19">
        <v>1</v>
      </c>
      <c r="J530" s="20">
        <v>215.82824868</v>
      </c>
      <c r="K530" s="20">
        <v>160.78578937</v>
      </c>
      <c r="L530" s="21">
        <v>31</v>
      </c>
      <c r="M530" s="21">
        <v>201</v>
      </c>
      <c r="N530" s="20">
        <v>7.2370700000000001</v>
      </c>
      <c r="O530" s="21">
        <v>492</v>
      </c>
      <c r="P530" s="20">
        <v>83.771222449999996</v>
      </c>
      <c r="Q530" s="20">
        <v>121.05885293</v>
      </c>
      <c r="R530" s="20">
        <v>204.83007538000001</v>
      </c>
      <c r="S530" s="20">
        <v>171.1579619</v>
      </c>
      <c r="T530" s="20">
        <v>33.67211348</v>
      </c>
      <c r="U530" s="21">
        <v>201</v>
      </c>
      <c r="V530" s="20">
        <v>3.2563</v>
      </c>
      <c r="W530" s="20">
        <v>4.6387499999999999</v>
      </c>
      <c r="X530" s="20">
        <v>7.8950500000000003</v>
      </c>
      <c r="Y530" s="20">
        <v>7.2370700000000001</v>
      </c>
      <c r="Z530" s="21">
        <v>492</v>
      </c>
      <c r="AA530" s="21">
        <v>0</v>
      </c>
      <c r="AB530" s="21">
        <v>492</v>
      </c>
      <c r="AC530" s="21">
        <v>0</v>
      </c>
      <c r="AD530" s="21">
        <v>31</v>
      </c>
      <c r="AE530" s="21">
        <v>29</v>
      </c>
    </row>
    <row r="531" spans="1:31">
      <c r="A531" s="16">
        <v>523</v>
      </c>
      <c r="B531" s="17" t="s">
        <v>142</v>
      </c>
      <c r="C531" s="17">
        <v>7</v>
      </c>
      <c r="D531" s="17" t="s">
        <v>1</v>
      </c>
      <c r="E531" s="11"/>
      <c r="F531" s="17" t="s">
        <v>128</v>
      </c>
      <c r="G531" s="17" t="s">
        <v>129</v>
      </c>
      <c r="H531" s="18">
        <v>40738</v>
      </c>
      <c r="I531" s="19">
        <v>1</v>
      </c>
      <c r="J531" s="20">
        <v>588.34790154999996</v>
      </c>
      <c r="K531" s="20">
        <v>442.21097759999998</v>
      </c>
      <c r="L531" s="21">
        <v>72</v>
      </c>
      <c r="M531" s="21">
        <v>792</v>
      </c>
      <c r="N531" s="20">
        <v>23.536670000000001</v>
      </c>
      <c r="O531" s="21">
        <v>1865</v>
      </c>
      <c r="P531" s="20">
        <v>344.61892554999997</v>
      </c>
      <c r="Q531" s="20">
        <v>243.72897599999999</v>
      </c>
      <c r="R531" s="20">
        <v>588.34790154999996</v>
      </c>
      <c r="S531" s="20">
        <v>584.93515554999999</v>
      </c>
      <c r="T531" s="20">
        <v>3.4127459999999998</v>
      </c>
      <c r="U531" s="21">
        <v>792</v>
      </c>
      <c r="V531" s="20">
        <v>13.85975</v>
      </c>
      <c r="W531" s="20">
        <v>9.8143200000000004</v>
      </c>
      <c r="X531" s="20">
        <v>23.67407</v>
      </c>
      <c r="Y531" s="20">
        <v>23.536670000000001</v>
      </c>
      <c r="Z531" s="21">
        <v>1858</v>
      </c>
      <c r="AA531" s="21">
        <v>7</v>
      </c>
      <c r="AB531" s="21">
        <v>1865</v>
      </c>
      <c r="AC531" s="21">
        <v>0</v>
      </c>
      <c r="AD531" s="21">
        <v>71</v>
      </c>
      <c r="AE531" s="21">
        <v>56</v>
      </c>
    </row>
    <row r="532" spans="1:31">
      <c r="A532" s="16">
        <v>524</v>
      </c>
      <c r="B532" s="17" t="s">
        <v>142</v>
      </c>
      <c r="C532" s="17">
        <v>7</v>
      </c>
      <c r="D532" s="17" t="s">
        <v>1</v>
      </c>
      <c r="E532" s="11"/>
      <c r="F532" s="17" t="s">
        <v>128</v>
      </c>
      <c r="G532" s="17" t="s">
        <v>131</v>
      </c>
      <c r="H532" s="18">
        <v>40995</v>
      </c>
      <c r="I532" s="19">
        <v>1</v>
      </c>
      <c r="J532" s="20">
        <v>285.56849349999999</v>
      </c>
      <c r="K532" s="20">
        <v>215.88978109000001</v>
      </c>
      <c r="L532" s="21">
        <v>31</v>
      </c>
      <c r="M532" s="21">
        <v>275</v>
      </c>
      <c r="N532" s="20">
        <v>10.775270000000001</v>
      </c>
      <c r="O532" s="21">
        <v>677</v>
      </c>
      <c r="P532" s="20">
        <v>158.21768900000001</v>
      </c>
      <c r="Q532" s="20">
        <v>127.3508045</v>
      </c>
      <c r="R532" s="20">
        <v>285.56849349999999</v>
      </c>
      <c r="S532" s="20">
        <v>285.56849349999999</v>
      </c>
      <c r="T532" s="20">
        <v>0</v>
      </c>
      <c r="U532" s="21">
        <v>275</v>
      </c>
      <c r="V532" s="20">
        <v>5.9573799999999997</v>
      </c>
      <c r="W532" s="20">
        <v>4.8178900000000002</v>
      </c>
      <c r="X532" s="20">
        <v>10.775270000000001</v>
      </c>
      <c r="Y532" s="20">
        <v>10.775270000000001</v>
      </c>
      <c r="Z532" s="21">
        <v>677</v>
      </c>
      <c r="AA532" s="21">
        <v>0</v>
      </c>
      <c r="AB532" s="21">
        <v>677</v>
      </c>
      <c r="AC532" s="21">
        <v>0</v>
      </c>
      <c r="AD532" s="21">
        <v>30</v>
      </c>
      <c r="AE532" s="21">
        <v>3</v>
      </c>
    </row>
    <row r="533" spans="1:31">
      <c r="A533" s="16">
        <v>525</v>
      </c>
      <c r="B533" s="17" t="s">
        <v>142</v>
      </c>
      <c r="C533" s="17">
        <v>7</v>
      </c>
      <c r="D533" s="17" t="s">
        <v>1</v>
      </c>
      <c r="E533" s="11"/>
      <c r="F533" s="17" t="s">
        <v>128</v>
      </c>
      <c r="G533" s="17" t="s">
        <v>131</v>
      </c>
      <c r="H533" s="18">
        <v>41060</v>
      </c>
      <c r="I533" s="19">
        <v>1</v>
      </c>
      <c r="J533" s="20">
        <v>247.3117</v>
      </c>
      <c r="K533" s="20">
        <v>136.68850818000001</v>
      </c>
      <c r="L533" s="21">
        <v>17</v>
      </c>
      <c r="M533" s="21">
        <v>144</v>
      </c>
      <c r="N533" s="20">
        <v>6.6840999999999999</v>
      </c>
      <c r="O533" s="21">
        <v>378</v>
      </c>
      <c r="P533" s="20">
        <v>150.74539999999999</v>
      </c>
      <c r="Q533" s="20">
        <v>96.566299999999998</v>
      </c>
      <c r="R533" s="20">
        <v>247.3117</v>
      </c>
      <c r="S533" s="20">
        <v>180.80490499999999</v>
      </c>
      <c r="T533" s="20">
        <v>66.506794999999997</v>
      </c>
      <c r="U533" s="21">
        <v>144</v>
      </c>
      <c r="V533" s="20">
        <v>4.0742000000000003</v>
      </c>
      <c r="W533" s="20">
        <v>2.6099000000000001</v>
      </c>
      <c r="X533" s="20">
        <v>6.6840999999999999</v>
      </c>
      <c r="Y533" s="20">
        <v>6.6840999999999999</v>
      </c>
      <c r="Z533" s="21">
        <v>378</v>
      </c>
      <c r="AA533" s="21">
        <v>0</v>
      </c>
      <c r="AB533" s="21">
        <v>378</v>
      </c>
      <c r="AC533" s="21">
        <v>0</v>
      </c>
      <c r="AD533" s="21">
        <v>17</v>
      </c>
      <c r="AE533" s="21">
        <v>0</v>
      </c>
    </row>
    <row r="534" spans="1:31">
      <c r="A534" s="16">
        <v>526</v>
      </c>
      <c r="B534" s="17" t="s">
        <v>142</v>
      </c>
      <c r="C534" s="17">
        <v>7</v>
      </c>
      <c r="D534" s="17" t="s">
        <v>1</v>
      </c>
      <c r="E534" s="11"/>
      <c r="F534" s="17" t="s">
        <v>128</v>
      </c>
      <c r="G534" s="17" t="s">
        <v>129</v>
      </c>
      <c r="H534" s="18">
        <v>41411</v>
      </c>
      <c r="I534" s="19">
        <v>1</v>
      </c>
      <c r="J534" s="20">
        <v>1155.6249275</v>
      </c>
      <c r="K534" s="20">
        <v>873.65244518999998</v>
      </c>
      <c r="L534" s="21">
        <v>118</v>
      </c>
      <c r="M534" s="21">
        <v>987</v>
      </c>
      <c r="N534" s="20">
        <v>39.460050000000003</v>
      </c>
      <c r="O534" s="21">
        <v>2727</v>
      </c>
      <c r="P534" s="20">
        <v>67.393727949999999</v>
      </c>
      <c r="Q534" s="20">
        <v>12.353953499999999</v>
      </c>
      <c r="R534" s="20">
        <v>79.747681450000002</v>
      </c>
      <c r="S534" s="20">
        <v>79.747681450000002</v>
      </c>
      <c r="T534" s="20">
        <v>0</v>
      </c>
      <c r="U534" s="21">
        <v>77</v>
      </c>
      <c r="V534" s="20">
        <v>2.3794</v>
      </c>
      <c r="W534" s="20">
        <v>0.43840000000000001</v>
      </c>
      <c r="X534" s="20">
        <v>2.8178000000000001</v>
      </c>
      <c r="Y534" s="20">
        <v>2.8178000000000001</v>
      </c>
      <c r="Z534" s="21">
        <v>192</v>
      </c>
      <c r="AA534" s="21">
        <v>0</v>
      </c>
      <c r="AB534" s="21">
        <v>192</v>
      </c>
      <c r="AC534" s="21">
        <v>0</v>
      </c>
      <c r="AD534" s="21">
        <v>8</v>
      </c>
      <c r="AE534" s="21">
        <v>0</v>
      </c>
    </row>
    <row r="535" spans="1:31">
      <c r="A535" s="16">
        <v>527</v>
      </c>
      <c r="B535" s="17" t="s">
        <v>142</v>
      </c>
      <c r="C535" s="17">
        <v>7</v>
      </c>
      <c r="D535" s="17" t="s">
        <v>11</v>
      </c>
      <c r="E535" s="11"/>
      <c r="F535" s="17" t="s">
        <v>128</v>
      </c>
      <c r="G535" s="17" t="s">
        <v>129</v>
      </c>
      <c r="H535" s="18">
        <v>39651</v>
      </c>
      <c r="I535" s="19">
        <v>2</v>
      </c>
      <c r="J535" s="20">
        <v>70.81268</v>
      </c>
      <c r="K535" s="20">
        <v>46.346899999999998</v>
      </c>
      <c r="L535" s="21">
        <v>21</v>
      </c>
      <c r="M535" s="21">
        <v>62</v>
      </c>
      <c r="N535" s="20">
        <v>2.6903999999999999</v>
      </c>
      <c r="O535" s="21">
        <v>190</v>
      </c>
      <c r="P535" s="20">
        <v>0</v>
      </c>
      <c r="Q535" s="20">
        <v>70.81268</v>
      </c>
      <c r="R535" s="20">
        <v>70.81268</v>
      </c>
      <c r="S535" s="20">
        <v>70.81268</v>
      </c>
      <c r="T535" s="20">
        <v>0</v>
      </c>
      <c r="U535" s="21">
        <v>64</v>
      </c>
      <c r="V535" s="20">
        <v>0</v>
      </c>
      <c r="W535" s="20">
        <v>2.6903999999999999</v>
      </c>
      <c r="X535" s="20">
        <v>2.6903999999999999</v>
      </c>
      <c r="Y535" s="20">
        <v>2.6903999999999999</v>
      </c>
      <c r="Z535" s="21">
        <v>190</v>
      </c>
      <c r="AA535" s="21">
        <v>0</v>
      </c>
      <c r="AB535" s="21">
        <v>190</v>
      </c>
      <c r="AC535" s="21">
        <v>0</v>
      </c>
      <c r="AD535" s="21">
        <v>21</v>
      </c>
      <c r="AE535" s="21">
        <v>21</v>
      </c>
    </row>
    <row r="536" spans="1:31">
      <c r="A536" s="16">
        <v>528</v>
      </c>
      <c r="B536" s="17" t="s">
        <v>142</v>
      </c>
      <c r="C536" s="17">
        <v>7</v>
      </c>
      <c r="D536" s="17" t="s">
        <v>11</v>
      </c>
      <c r="E536" s="11"/>
      <c r="F536" s="17" t="s">
        <v>128</v>
      </c>
      <c r="G536" s="17" t="s">
        <v>130</v>
      </c>
      <c r="H536" s="18">
        <v>39806</v>
      </c>
      <c r="I536" s="19">
        <v>2</v>
      </c>
      <c r="J536" s="20">
        <v>302.660504</v>
      </c>
      <c r="K536" s="20">
        <v>170.69331776999999</v>
      </c>
      <c r="L536" s="21">
        <v>112</v>
      </c>
      <c r="M536" s="21">
        <v>253</v>
      </c>
      <c r="N536" s="20">
        <v>10.573969999999999</v>
      </c>
      <c r="O536" s="21">
        <v>565</v>
      </c>
      <c r="P536" s="20">
        <v>0</v>
      </c>
      <c r="Q536" s="20">
        <v>302.660504</v>
      </c>
      <c r="R536" s="20">
        <v>302.660504</v>
      </c>
      <c r="S536" s="20">
        <v>260.79956800000002</v>
      </c>
      <c r="T536" s="20">
        <v>41.860936000000002</v>
      </c>
      <c r="U536" s="21">
        <v>253</v>
      </c>
      <c r="V536" s="20">
        <v>0</v>
      </c>
      <c r="W536" s="20">
        <v>11.51304</v>
      </c>
      <c r="X536" s="20">
        <v>11.51304</v>
      </c>
      <c r="Y536" s="20">
        <v>9.9190699999999996</v>
      </c>
      <c r="Z536" s="21">
        <v>565</v>
      </c>
      <c r="AA536" s="21">
        <v>0</v>
      </c>
      <c r="AB536" s="21">
        <v>565</v>
      </c>
      <c r="AC536" s="21">
        <v>0</v>
      </c>
      <c r="AD536" s="21">
        <v>112</v>
      </c>
      <c r="AE536" s="21">
        <v>112</v>
      </c>
    </row>
    <row r="537" spans="1:31">
      <c r="A537" s="16">
        <v>529</v>
      </c>
      <c r="B537" s="17" t="s">
        <v>142</v>
      </c>
      <c r="C537" s="17">
        <v>7</v>
      </c>
      <c r="D537" s="17" t="s">
        <v>11</v>
      </c>
      <c r="E537" s="11"/>
      <c r="F537" s="17" t="s">
        <v>128</v>
      </c>
      <c r="G537" s="17" t="s">
        <v>129</v>
      </c>
      <c r="H537" s="18">
        <v>39955</v>
      </c>
      <c r="I537" s="19">
        <v>2</v>
      </c>
      <c r="J537" s="20">
        <v>613.81407273000002</v>
      </c>
      <c r="K537" s="20">
        <v>538.73166695999998</v>
      </c>
      <c r="L537" s="21">
        <v>139</v>
      </c>
      <c r="M537" s="21">
        <v>530</v>
      </c>
      <c r="N537" s="20">
        <v>21.101780000000002</v>
      </c>
      <c r="O537" s="21">
        <v>1659</v>
      </c>
      <c r="P537" s="20">
        <v>176.66529957</v>
      </c>
      <c r="Q537" s="20">
        <v>437.14877316000002</v>
      </c>
      <c r="R537" s="20">
        <v>613.81407273000002</v>
      </c>
      <c r="S537" s="20">
        <v>589.68708573000004</v>
      </c>
      <c r="T537" s="20">
        <v>24.126987</v>
      </c>
      <c r="U537" s="21">
        <v>530</v>
      </c>
      <c r="V537" s="20">
        <v>6.5844199999999997</v>
      </c>
      <c r="W537" s="20">
        <v>14.946999999999999</v>
      </c>
      <c r="X537" s="20">
        <v>21.531420000000001</v>
      </c>
      <c r="Y537" s="20">
        <v>21.165179999999999</v>
      </c>
      <c r="Z537" s="21">
        <v>1659</v>
      </c>
      <c r="AA537" s="21">
        <v>0</v>
      </c>
      <c r="AB537" s="21">
        <v>1659</v>
      </c>
      <c r="AC537" s="21">
        <v>0</v>
      </c>
      <c r="AD537" s="21">
        <v>139</v>
      </c>
      <c r="AE537" s="21">
        <v>115</v>
      </c>
    </row>
    <row r="538" spans="1:31">
      <c r="A538" s="16">
        <v>530</v>
      </c>
      <c r="B538" s="17" t="s">
        <v>142</v>
      </c>
      <c r="C538" s="17">
        <v>7</v>
      </c>
      <c r="D538" s="17" t="s">
        <v>11</v>
      </c>
      <c r="E538" s="11"/>
      <c r="F538" s="17" t="s">
        <v>128</v>
      </c>
      <c r="G538" s="17" t="s">
        <v>131</v>
      </c>
      <c r="H538" s="18">
        <v>40716</v>
      </c>
      <c r="I538" s="19">
        <v>2</v>
      </c>
      <c r="J538" s="20">
        <v>589.26685499999996</v>
      </c>
      <c r="K538" s="20">
        <v>232.39374699999999</v>
      </c>
      <c r="L538" s="21">
        <v>69</v>
      </c>
      <c r="M538" s="21">
        <v>253</v>
      </c>
      <c r="N538" s="20">
        <v>11.3628</v>
      </c>
      <c r="O538" s="21">
        <v>593</v>
      </c>
      <c r="P538" s="20">
        <v>0</v>
      </c>
      <c r="Q538" s="20">
        <v>589.26685499999996</v>
      </c>
      <c r="R538" s="20">
        <v>589.26685499999996</v>
      </c>
      <c r="S538" s="20">
        <v>310.77258</v>
      </c>
      <c r="T538" s="20">
        <v>278.49427500000002</v>
      </c>
      <c r="U538" s="21">
        <v>253</v>
      </c>
      <c r="V538" s="20">
        <v>0</v>
      </c>
      <c r="W538" s="20">
        <v>12.6927</v>
      </c>
      <c r="X538" s="20">
        <v>12.6927</v>
      </c>
      <c r="Y538" s="20">
        <v>11.3628</v>
      </c>
      <c r="Z538" s="21">
        <v>458</v>
      </c>
      <c r="AA538" s="21">
        <v>135</v>
      </c>
      <c r="AB538" s="21">
        <v>593</v>
      </c>
      <c r="AC538" s="21">
        <v>0</v>
      </c>
      <c r="AD538" s="21">
        <v>33</v>
      </c>
      <c r="AE538" s="21">
        <v>0</v>
      </c>
    </row>
    <row r="539" spans="1:31">
      <c r="A539" s="16">
        <v>531</v>
      </c>
      <c r="B539" s="17" t="s">
        <v>142</v>
      </c>
      <c r="C539" s="17">
        <v>7</v>
      </c>
      <c r="D539" s="17" t="s">
        <v>11</v>
      </c>
      <c r="E539" s="11"/>
      <c r="F539" s="17" t="s">
        <v>128</v>
      </c>
      <c r="G539" s="17" t="s">
        <v>131</v>
      </c>
      <c r="H539" s="18">
        <v>40716</v>
      </c>
      <c r="I539" s="19">
        <v>2</v>
      </c>
      <c r="J539" s="20">
        <v>13.272955</v>
      </c>
      <c r="K539" s="20">
        <v>9.3643824599999999</v>
      </c>
      <c r="L539" s="21">
        <v>1</v>
      </c>
      <c r="M539" s="21">
        <v>8</v>
      </c>
      <c r="N539" s="20">
        <v>0.48530000000000001</v>
      </c>
      <c r="O539" s="21">
        <v>26</v>
      </c>
      <c r="P539" s="20">
        <v>5.1828250000000002</v>
      </c>
      <c r="Q539" s="20">
        <v>8.0901300000000003</v>
      </c>
      <c r="R539" s="20">
        <v>13.272955</v>
      </c>
      <c r="S539" s="20">
        <v>13.272955</v>
      </c>
      <c r="T539" s="20">
        <v>0</v>
      </c>
      <c r="U539" s="21">
        <v>8</v>
      </c>
      <c r="V539" s="20">
        <v>0.1895</v>
      </c>
      <c r="W539" s="20">
        <v>0.29580000000000001</v>
      </c>
      <c r="X539" s="20">
        <v>0.48530000000000001</v>
      </c>
      <c r="Y539" s="20">
        <v>0.48530000000000001</v>
      </c>
      <c r="Z539" s="21">
        <v>26</v>
      </c>
      <c r="AA539" s="21">
        <v>0</v>
      </c>
      <c r="AB539" s="21">
        <v>26</v>
      </c>
      <c r="AC539" s="21">
        <v>0</v>
      </c>
      <c r="AD539" s="21">
        <v>1</v>
      </c>
      <c r="AE539" s="21">
        <v>0</v>
      </c>
    </row>
    <row r="540" spans="1:31">
      <c r="A540" s="16">
        <v>532</v>
      </c>
      <c r="B540" s="17" t="s">
        <v>142</v>
      </c>
      <c r="C540" s="17">
        <v>7</v>
      </c>
      <c r="D540" s="17" t="s">
        <v>11</v>
      </c>
      <c r="E540" s="11"/>
      <c r="F540" s="17" t="s">
        <v>128</v>
      </c>
      <c r="G540" s="17" t="s">
        <v>131</v>
      </c>
      <c r="H540" s="18">
        <v>40956</v>
      </c>
      <c r="I540" s="19">
        <v>2</v>
      </c>
      <c r="J540" s="20">
        <v>154.76556355</v>
      </c>
      <c r="K540" s="20">
        <v>109.942949</v>
      </c>
      <c r="L540" s="21">
        <v>21</v>
      </c>
      <c r="M540" s="21">
        <v>108</v>
      </c>
      <c r="N540" s="20">
        <v>5.5420499999999997</v>
      </c>
      <c r="O540" s="21">
        <v>317</v>
      </c>
      <c r="P540" s="20">
        <v>6.63900852</v>
      </c>
      <c r="Q540" s="20">
        <v>146.93887362000001</v>
      </c>
      <c r="R540" s="20">
        <v>153.57788214000001</v>
      </c>
      <c r="S540" s="20">
        <v>136.64522514000001</v>
      </c>
      <c r="T540" s="20">
        <v>16.932656999999999</v>
      </c>
      <c r="U540" s="21">
        <v>99</v>
      </c>
      <c r="V540" s="20">
        <v>0.2107</v>
      </c>
      <c r="W540" s="20">
        <v>4.9302000000000001</v>
      </c>
      <c r="X540" s="20">
        <v>5.1409000000000002</v>
      </c>
      <c r="Y540" s="20">
        <v>5.0160999999999998</v>
      </c>
      <c r="Z540" s="21">
        <v>200</v>
      </c>
      <c r="AA540" s="21">
        <v>67</v>
      </c>
      <c r="AB540" s="21">
        <v>267</v>
      </c>
      <c r="AC540" s="21">
        <v>0</v>
      </c>
      <c r="AD540" s="21">
        <v>19</v>
      </c>
      <c r="AE540" s="21">
        <v>13</v>
      </c>
    </row>
    <row r="541" spans="1:31">
      <c r="A541" s="16">
        <v>533</v>
      </c>
      <c r="B541" s="17" t="s">
        <v>142</v>
      </c>
      <c r="C541" s="17">
        <v>7</v>
      </c>
      <c r="D541" s="17" t="s">
        <v>11</v>
      </c>
      <c r="E541" s="11"/>
      <c r="F541" s="17" t="s">
        <v>128</v>
      </c>
      <c r="G541" s="17" t="s">
        <v>129</v>
      </c>
      <c r="H541" s="18">
        <v>41073</v>
      </c>
      <c r="I541" s="19">
        <v>2</v>
      </c>
      <c r="J541" s="20">
        <v>30.22908</v>
      </c>
      <c r="K541" s="20">
        <v>20.365689079999999</v>
      </c>
      <c r="L541" s="21">
        <v>3</v>
      </c>
      <c r="M541" s="21">
        <v>24</v>
      </c>
      <c r="N541" s="20">
        <v>1.0282</v>
      </c>
      <c r="O541" s="21">
        <v>72</v>
      </c>
      <c r="P541" s="20">
        <v>12.76254</v>
      </c>
      <c r="Q541" s="20">
        <v>17.466539999999998</v>
      </c>
      <c r="R541" s="20">
        <v>30.22908</v>
      </c>
      <c r="S541" s="20">
        <v>30.22908</v>
      </c>
      <c r="T541" s="20">
        <v>0</v>
      </c>
      <c r="U541" s="21">
        <v>24</v>
      </c>
      <c r="V541" s="20">
        <v>0.43409999999999999</v>
      </c>
      <c r="W541" s="20">
        <v>0.59409999999999996</v>
      </c>
      <c r="X541" s="20">
        <v>1.0282</v>
      </c>
      <c r="Y541" s="20">
        <v>1.0282</v>
      </c>
      <c r="Z541" s="21">
        <v>72</v>
      </c>
      <c r="AA541" s="21">
        <v>0</v>
      </c>
      <c r="AB541" s="21">
        <v>72</v>
      </c>
      <c r="AC541" s="21">
        <v>0</v>
      </c>
      <c r="AD541" s="21">
        <v>3</v>
      </c>
      <c r="AE541" s="21">
        <v>3</v>
      </c>
    </row>
    <row r="542" spans="1:31">
      <c r="A542" s="16">
        <v>534</v>
      </c>
      <c r="B542" s="17" t="s">
        <v>142</v>
      </c>
      <c r="C542" s="17">
        <v>7</v>
      </c>
      <c r="D542" s="17" t="s">
        <v>11</v>
      </c>
      <c r="E542" s="11"/>
      <c r="F542" s="17" t="s">
        <v>128</v>
      </c>
      <c r="G542" s="17" t="s">
        <v>131</v>
      </c>
      <c r="H542" s="18">
        <v>41465</v>
      </c>
      <c r="I542" s="19">
        <v>2</v>
      </c>
      <c r="J542" s="20">
        <v>484.10926504000003</v>
      </c>
      <c r="K542" s="20">
        <v>392.34187115999998</v>
      </c>
      <c r="L542" s="21">
        <v>62</v>
      </c>
      <c r="M542" s="21">
        <v>319</v>
      </c>
      <c r="N542" s="20">
        <v>14.92704</v>
      </c>
      <c r="O542" s="21">
        <v>847</v>
      </c>
      <c r="P542" s="20">
        <v>0</v>
      </c>
      <c r="Q542" s="20">
        <v>8.5731534000000007</v>
      </c>
      <c r="R542" s="20">
        <v>8.5731534000000007</v>
      </c>
      <c r="S542" s="20">
        <v>8.5731534000000007</v>
      </c>
      <c r="T542" s="20">
        <v>0</v>
      </c>
      <c r="U542" s="21">
        <v>10</v>
      </c>
      <c r="V542" s="20">
        <v>0</v>
      </c>
      <c r="W542" s="20">
        <v>0.27550000000000002</v>
      </c>
      <c r="X542" s="20">
        <v>0.27550000000000002</v>
      </c>
      <c r="Y542" s="20">
        <v>0.27550000000000002</v>
      </c>
      <c r="Z542" s="21">
        <v>12</v>
      </c>
      <c r="AA542" s="21">
        <v>42</v>
      </c>
      <c r="AB542" s="21">
        <v>54</v>
      </c>
      <c r="AC542" s="21">
        <v>0</v>
      </c>
      <c r="AD542" s="21">
        <v>0</v>
      </c>
      <c r="AE542" s="21">
        <v>0</v>
      </c>
    </row>
    <row r="543" spans="1:31">
      <c r="A543" s="16">
        <v>535</v>
      </c>
      <c r="B543" s="17" t="s">
        <v>142</v>
      </c>
      <c r="C543" s="17">
        <v>7</v>
      </c>
      <c r="D543" s="17" t="s">
        <v>11</v>
      </c>
      <c r="E543" s="11"/>
      <c r="F543" s="17" t="s">
        <v>128</v>
      </c>
      <c r="G543" s="17" t="s">
        <v>129</v>
      </c>
      <c r="H543" s="18">
        <v>41465</v>
      </c>
      <c r="I543" s="19">
        <v>2</v>
      </c>
      <c r="J543" s="20">
        <v>94.544145</v>
      </c>
      <c r="K543" s="20">
        <v>84.544145</v>
      </c>
      <c r="L543" s="21">
        <v>1</v>
      </c>
      <c r="M543" s="21">
        <v>64</v>
      </c>
      <c r="N543" s="20">
        <v>3.0449000000000002</v>
      </c>
      <c r="O543" s="21">
        <v>203</v>
      </c>
      <c r="P543" s="20">
        <v>2.7237376700000002</v>
      </c>
      <c r="Q543" s="20">
        <v>79.47705492</v>
      </c>
      <c r="R543" s="20">
        <v>82.200792590000006</v>
      </c>
      <c r="S543" s="20">
        <v>82.200792590000006</v>
      </c>
      <c r="T543" s="20">
        <v>0</v>
      </c>
      <c r="U543" s="21">
        <v>64</v>
      </c>
      <c r="V543" s="20">
        <v>9.8100000000000007E-2</v>
      </c>
      <c r="W543" s="20">
        <v>2.8624999999999998</v>
      </c>
      <c r="X543" s="20">
        <v>2.9605999999999999</v>
      </c>
      <c r="Y543" s="20">
        <v>2.9605999999999999</v>
      </c>
      <c r="Z543" s="21">
        <v>0</v>
      </c>
      <c r="AA543" s="21">
        <v>203</v>
      </c>
      <c r="AB543" s="21">
        <v>203</v>
      </c>
      <c r="AC543" s="21">
        <v>0</v>
      </c>
      <c r="AD543" s="21">
        <v>0</v>
      </c>
      <c r="AE543" s="21">
        <v>0</v>
      </c>
    </row>
    <row r="544" spans="1:31">
      <c r="A544" s="16">
        <v>536</v>
      </c>
      <c r="B544" s="17" t="s">
        <v>142</v>
      </c>
      <c r="C544" s="17">
        <v>7</v>
      </c>
      <c r="D544" s="17" t="s">
        <v>13</v>
      </c>
      <c r="E544" s="11"/>
      <c r="F544" s="17" t="s">
        <v>128</v>
      </c>
      <c r="G544" s="17" t="s">
        <v>129</v>
      </c>
      <c r="H544" s="18">
        <v>39750</v>
      </c>
      <c r="I544" s="19">
        <v>1</v>
      </c>
      <c r="J544" s="20">
        <v>480.7724</v>
      </c>
      <c r="K544" s="20">
        <v>346.42910000000001</v>
      </c>
      <c r="L544" s="21">
        <v>43</v>
      </c>
      <c r="M544" s="21">
        <v>378</v>
      </c>
      <c r="N544" s="20">
        <v>17.284590000000001</v>
      </c>
      <c r="O544" s="21">
        <v>855</v>
      </c>
      <c r="P544" s="20">
        <v>0</v>
      </c>
      <c r="Q544" s="20">
        <v>480.77246804999999</v>
      </c>
      <c r="R544" s="20">
        <v>480.77246804999999</v>
      </c>
      <c r="S544" s="20">
        <v>480.77246804999999</v>
      </c>
      <c r="T544" s="20">
        <v>0</v>
      </c>
      <c r="U544" s="21">
        <v>378</v>
      </c>
      <c r="V544" s="20">
        <v>0</v>
      </c>
      <c r="W544" s="20">
        <v>17.284590000000001</v>
      </c>
      <c r="X544" s="20">
        <v>17.284590000000001</v>
      </c>
      <c r="Y544" s="20">
        <v>17.284590000000001</v>
      </c>
      <c r="Z544" s="21">
        <v>855</v>
      </c>
      <c r="AA544" s="21">
        <v>0</v>
      </c>
      <c r="AB544" s="21">
        <v>855</v>
      </c>
      <c r="AC544" s="21">
        <v>0</v>
      </c>
      <c r="AD544" s="21">
        <v>43</v>
      </c>
      <c r="AE544" s="21">
        <v>43</v>
      </c>
    </row>
    <row r="545" spans="1:31">
      <c r="A545" s="16">
        <v>537</v>
      </c>
      <c r="B545" s="17" t="s">
        <v>142</v>
      </c>
      <c r="C545" s="17">
        <v>7</v>
      </c>
      <c r="D545" s="17" t="s">
        <v>13</v>
      </c>
      <c r="E545" s="11"/>
      <c r="F545" s="17" t="s">
        <v>128</v>
      </c>
      <c r="G545" s="17" t="s">
        <v>130</v>
      </c>
      <c r="H545" s="18">
        <v>39857</v>
      </c>
      <c r="I545" s="19">
        <v>1</v>
      </c>
      <c r="J545" s="20">
        <v>1007.28618399</v>
      </c>
      <c r="K545" s="20">
        <v>936.49314649999997</v>
      </c>
      <c r="L545" s="21">
        <v>129</v>
      </c>
      <c r="M545" s="21">
        <v>828</v>
      </c>
      <c r="N545" s="20">
        <v>31.632290000000001</v>
      </c>
      <c r="O545" s="21">
        <v>2218</v>
      </c>
      <c r="P545" s="20">
        <v>0</v>
      </c>
      <c r="Q545" s="20">
        <v>1007.28618399</v>
      </c>
      <c r="R545" s="20">
        <v>1007.28618399</v>
      </c>
      <c r="S545" s="20">
        <v>1007.28618399</v>
      </c>
      <c r="T545" s="20">
        <v>0</v>
      </c>
      <c r="U545" s="21">
        <v>819</v>
      </c>
      <c r="V545" s="20">
        <v>0</v>
      </c>
      <c r="W545" s="20">
        <v>31.319189999999999</v>
      </c>
      <c r="X545" s="20">
        <v>31.319189999999999</v>
      </c>
      <c r="Y545" s="20">
        <v>31.319189999999999</v>
      </c>
      <c r="Z545" s="21">
        <v>2218</v>
      </c>
      <c r="AA545" s="21">
        <v>0</v>
      </c>
      <c r="AB545" s="21">
        <v>2218</v>
      </c>
      <c r="AC545" s="21">
        <v>0</v>
      </c>
      <c r="AD545" s="21">
        <v>120</v>
      </c>
      <c r="AE545" s="21">
        <v>120</v>
      </c>
    </row>
    <row r="546" spans="1:31">
      <c r="A546" s="16">
        <v>538</v>
      </c>
      <c r="B546" s="17" t="s">
        <v>142</v>
      </c>
      <c r="C546" s="17">
        <v>7</v>
      </c>
      <c r="D546" s="17" t="s">
        <v>13</v>
      </c>
      <c r="E546" s="11"/>
      <c r="F546" s="17" t="s">
        <v>128</v>
      </c>
      <c r="G546" s="17" t="s">
        <v>129</v>
      </c>
      <c r="H546" s="18">
        <v>40322</v>
      </c>
      <c r="I546" s="19">
        <v>1</v>
      </c>
      <c r="J546" s="20">
        <v>675.11835039000005</v>
      </c>
      <c r="K546" s="20">
        <v>508.86935880999999</v>
      </c>
      <c r="L546" s="21">
        <v>67</v>
      </c>
      <c r="M546" s="21">
        <v>568</v>
      </c>
      <c r="N546" s="20">
        <v>24.338920000000002</v>
      </c>
      <c r="O546" s="21">
        <v>1625</v>
      </c>
      <c r="P546" s="20">
        <v>287.68405655999999</v>
      </c>
      <c r="Q546" s="20">
        <v>387.43429383</v>
      </c>
      <c r="R546" s="20">
        <v>675.11835039000005</v>
      </c>
      <c r="S546" s="20">
        <v>628.83661610000001</v>
      </c>
      <c r="T546" s="20">
        <v>46.281734290000003</v>
      </c>
      <c r="U546" s="21">
        <v>568</v>
      </c>
      <c r="V546" s="20">
        <v>11.1707</v>
      </c>
      <c r="W546" s="20">
        <v>14.174440000000001</v>
      </c>
      <c r="X546" s="20">
        <v>25.345140000000001</v>
      </c>
      <c r="Y546" s="20">
        <v>24.338920000000002</v>
      </c>
      <c r="Z546" s="21">
        <v>1625</v>
      </c>
      <c r="AA546" s="21">
        <v>0</v>
      </c>
      <c r="AB546" s="21">
        <v>1625</v>
      </c>
      <c r="AC546" s="21">
        <v>0</v>
      </c>
      <c r="AD546" s="21">
        <v>66</v>
      </c>
      <c r="AE546" s="21">
        <v>39</v>
      </c>
    </row>
    <row r="547" spans="1:31">
      <c r="A547" s="16">
        <v>539</v>
      </c>
      <c r="B547" s="17" t="s">
        <v>142</v>
      </c>
      <c r="C547" s="17">
        <v>7</v>
      </c>
      <c r="D547" s="17" t="s">
        <v>13</v>
      </c>
      <c r="E547" s="11"/>
      <c r="F547" s="17" t="s">
        <v>128</v>
      </c>
      <c r="G547" s="17" t="s">
        <v>129</v>
      </c>
      <c r="H547" s="18">
        <v>40388</v>
      </c>
      <c r="I547" s="19">
        <v>1</v>
      </c>
      <c r="J547" s="20">
        <v>70.620890029999998</v>
      </c>
      <c r="K547" s="20">
        <v>52.832178880000001</v>
      </c>
      <c r="L547" s="21">
        <v>6</v>
      </c>
      <c r="M547" s="21">
        <v>56</v>
      </c>
      <c r="N547" s="20">
        <v>2.1930000000000001</v>
      </c>
      <c r="O547" s="21">
        <v>163</v>
      </c>
      <c r="P547" s="20">
        <v>0</v>
      </c>
      <c r="Q547" s="20">
        <v>60.711275999999998</v>
      </c>
      <c r="R547" s="20">
        <v>60.711275999999998</v>
      </c>
      <c r="S547" s="20">
        <v>60.711275999999998</v>
      </c>
      <c r="T547" s="20">
        <v>0</v>
      </c>
      <c r="U547" s="21">
        <v>56</v>
      </c>
      <c r="V547" s="20">
        <v>0</v>
      </c>
      <c r="W547" s="20">
        <v>2.1930000000000001</v>
      </c>
      <c r="X547" s="20">
        <v>2.1930000000000001</v>
      </c>
      <c r="Y547" s="20">
        <v>2.1930000000000001</v>
      </c>
      <c r="Z547" s="21">
        <v>163</v>
      </c>
      <c r="AA547" s="21">
        <v>0</v>
      </c>
      <c r="AB547" s="21">
        <v>163</v>
      </c>
      <c r="AC547" s="21">
        <v>0</v>
      </c>
      <c r="AD547" s="21">
        <v>6</v>
      </c>
      <c r="AE547" s="21">
        <v>6</v>
      </c>
    </row>
    <row r="548" spans="1:31">
      <c r="A548" s="16">
        <v>540</v>
      </c>
      <c r="B548" s="17" t="s">
        <v>142</v>
      </c>
      <c r="C548" s="17">
        <v>7</v>
      </c>
      <c r="D548" s="17" t="s">
        <v>13</v>
      </c>
      <c r="E548" s="11"/>
      <c r="F548" s="17" t="s">
        <v>128</v>
      </c>
      <c r="G548" s="17" t="s">
        <v>129</v>
      </c>
      <c r="H548" s="18">
        <v>40759</v>
      </c>
      <c r="I548" s="19">
        <v>1</v>
      </c>
      <c r="J548" s="20">
        <v>845.31609204999995</v>
      </c>
      <c r="K548" s="20">
        <v>512.20299261000002</v>
      </c>
      <c r="L548" s="21">
        <v>63</v>
      </c>
      <c r="M548" s="21">
        <v>548</v>
      </c>
      <c r="N548" s="20">
        <v>23.41478</v>
      </c>
      <c r="O548" s="21">
        <v>1507</v>
      </c>
      <c r="P548" s="20">
        <v>368.09594568</v>
      </c>
      <c r="Q548" s="20">
        <v>477.22014637000001</v>
      </c>
      <c r="R548" s="20">
        <v>845.31609204999995</v>
      </c>
      <c r="S548" s="20">
        <v>687.70562247999999</v>
      </c>
      <c r="T548" s="20">
        <v>157.61046956999999</v>
      </c>
      <c r="U548" s="21">
        <v>548</v>
      </c>
      <c r="V548" s="20">
        <v>10.20692</v>
      </c>
      <c r="W548" s="20">
        <v>13.75956</v>
      </c>
      <c r="X548" s="20">
        <v>23.966480000000001</v>
      </c>
      <c r="Y548" s="20">
        <v>23.054079999999999</v>
      </c>
      <c r="Z548" s="21">
        <v>1484</v>
      </c>
      <c r="AA548" s="21">
        <v>23</v>
      </c>
      <c r="AB548" s="21">
        <v>1507</v>
      </c>
      <c r="AC548" s="21">
        <v>0</v>
      </c>
      <c r="AD548" s="21">
        <v>61</v>
      </c>
      <c r="AE548" s="21">
        <v>56</v>
      </c>
    </row>
    <row r="549" spans="1:31">
      <c r="A549" s="16">
        <v>541</v>
      </c>
      <c r="B549" s="17" t="s">
        <v>142</v>
      </c>
      <c r="C549" s="17">
        <v>7</v>
      </c>
      <c r="D549" s="17" t="s">
        <v>13</v>
      </c>
      <c r="E549" s="11"/>
      <c r="F549" s="17" t="s">
        <v>128</v>
      </c>
      <c r="G549" s="17" t="s">
        <v>129</v>
      </c>
      <c r="H549" s="18">
        <v>40995</v>
      </c>
      <c r="I549" s="19">
        <v>1</v>
      </c>
      <c r="J549" s="20">
        <v>340.43174226000002</v>
      </c>
      <c r="K549" s="20">
        <v>230.97214056000001</v>
      </c>
      <c r="L549" s="21">
        <v>32</v>
      </c>
      <c r="M549" s="21">
        <v>238</v>
      </c>
      <c r="N549" s="20">
        <v>10.80547</v>
      </c>
      <c r="O549" s="21">
        <v>687</v>
      </c>
      <c r="P549" s="20">
        <v>73.066418049999996</v>
      </c>
      <c r="Q549" s="20">
        <v>239.20819420999999</v>
      </c>
      <c r="R549" s="20">
        <v>312.27461226000003</v>
      </c>
      <c r="S549" s="20">
        <v>310.32614225999998</v>
      </c>
      <c r="T549" s="20">
        <v>1.9484699999999999</v>
      </c>
      <c r="U549" s="21">
        <v>238</v>
      </c>
      <c r="V549" s="20">
        <v>2.4209999999999998</v>
      </c>
      <c r="W549" s="20">
        <v>8.4055700000000009</v>
      </c>
      <c r="X549" s="20">
        <v>10.82657</v>
      </c>
      <c r="Y549" s="20">
        <v>10.80547</v>
      </c>
      <c r="Z549" s="21">
        <v>687</v>
      </c>
      <c r="AA549" s="21">
        <v>0</v>
      </c>
      <c r="AB549" s="21">
        <v>687</v>
      </c>
      <c r="AC549" s="21">
        <v>0</v>
      </c>
      <c r="AD549" s="21">
        <v>32</v>
      </c>
      <c r="AE549" s="21">
        <v>29</v>
      </c>
    </row>
    <row r="550" spans="1:31">
      <c r="A550" s="16">
        <v>542</v>
      </c>
      <c r="B550" s="17" t="s">
        <v>142</v>
      </c>
      <c r="C550" s="17">
        <v>7</v>
      </c>
      <c r="D550" s="17" t="s">
        <v>13</v>
      </c>
      <c r="E550" s="11"/>
      <c r="F550" s="17" t="s">
        <v>128</v>
      </c>
      <c r="G550" s="17" t="s">
        <v>129</v>
      </c>
      <c r="H550" s="18">
        <v>41065</v>
      </c>
      <c r="I550" s="19">
        <v>1</v>
      </c>
      <c r="J550" s="20">
        <v>80.106229999999996</v>
      </c>
      <c r="K550" s="20">
        <v>44.085363690000001</v>
      </c>
      <c r="L550" s="21">
        <v>6</v>
      </c>
      <c r="M550" s="21">
        <v>41</v>
      </c>
      <c r="N550" s="20">
        <v>1.9354</v>
      </c>
      <c r="O550" s="21">
        <v>126</v>
      </c>
      <c r="P550" s="20">
        <v>25.619234389999999</v>
      </c>
      <c r="Q550" s="20">
        <v>53.08143561</v>
      </c>
      <c r="R550" s="20">
        <v>78.700670000000002</v>
      </c>
      <c r="S550" s="20">
        <v>61.700670000000002</v>
      </c>
      <c r="T550" s="20">
        <v>17</v>
      </c>
      <c r="U550" s="21">
        <v>41</v>
      </c>
      <c r="V550" s="20">
        <v>0.6391</v>
      </c>
      <c r="W550" s="20">
        <v>1.2963</v>
      </c>
      <c r="X550" s="20">
        <v>1.9354</v>
      </c>
      <c r="Y550" s="20">
        <v>1.9354</v>
      </c>
      <c r="Z550" s="21">
        <v>16</v>
      </c>
      <c r="AA550" s="21">
        <v>110</v>
      </c>
      <c r="AB550" s="21">
        <v>126</v>
      </c>
      <c r="AC550" s="21">
        <v>0</v>
      </c>
      <c r="AD550" s="21">
        <v>6</v>
      </c>
      <c r="AE550" s="21">
        <v>0</v>
      </c>
    </row>
    <row r="551" spans="1:31">
      <c r="A551" s="16">
        <v>543</v>
      </c>
      <c r="B551" s="17" t="s">
        <v>142</v>
      </c>
      <c r="C551" s="17">
        <v>7</v>
      </c>
      <c r="D551" s="17" t="s">
        <v>13</v>
      </c>
      <c r="E551" s="11"/>
      <c r="F551" s="17" t="s">
        <v>128</v>
      </c>
      <c r="G551" s="17" t="s">
        <v>129</v>
      </c>
      <c r="H551" s="18">
        <v>41453</v>
      </c>
      <c r="I551" s="19">
        <v>1</v>
      </c>
      <c r="J551" s="20">
        <v>3299.8031469799998</v>
      </c>
      <c r="K551" s="20">
        <v>1766.66817311</v>
      </c>
      <c r="L551" s="21">
        <v>263</v>
      </c>
      <c r="M551" s="21">
        <v>2118</v>
      </c>
      <c r="N551" s="20">
        <v>90.023910000000001</v>
      </c>
      <c r="O551" s="21">
        <v>5757</v>
      </c>
      <c r="P551" s="20">
        <v>8.2443033400000001</v>
      </c>
      <c r="Q551" s="20">
        <v>8.4138035799999997</v>
      </c>
      <c r="R551" s="20">
        <v>16.658106920000002</v>
      </c>
      <c r="S551" s="20">
        <v>16.658106920000002</v>
      </c>
      <c r="T551" s="20">
        <v>0</v>
      </c>
      <c r="U551" s="21">
        <v>13</v>
      </c>
      <c r="V551" s="20">
        <v>0.24514</v>
      </c>
      <c r="W551" s="20">
        <v>0.25018000000000001</v>
      </c>
      <c r="X551" s="20">
        <v>0.49531999999999998</v>
      </c>
      <c r="Y551" s="20">
        <v>0.49531999999999998</v>
      </c>
      <c r="Z551" s="21">
        <v>38</v>
      </c>
      <c r="AA551" s="21">
        <v>0</v>
      </c>
      <c r="AB551" s="21">
        <v>38</v>
      </c>
      <c r="AC551" s="21">
        <v>0</v>
      </c>
      <c r="AD551" s="21">
        <v>2</v>
      </c>
      <c r="AE551" s="21">
        <v>0</v>
      </c>
    </row>
    <row r="552" spans="1:31">
      <c r="A552" s="16">
        <v>544</v>
      </c>
      <c r="B552" s="17" t="s">
        <v>142</v>
      </c>
      <c r="C552" s="17">
        <v>7</v>
      </c>
      <c r="D552" s="17" t="s">
        <v>17</v>
      </c>
      <c r="E552" s="11"/>
      <c r="F552" s="17" t="s">
        <v>128</v>
      </c>
      <c r="G552" s="17" t="s">
        <v>129</v>
      </c>
      <c r="H552" s="18">
        <v>39532</v>
      </c>
      <c r="I552" s="19">
        <v>1</v>
      </c>
      <c r="J552" s="20">
        <v>521.52000683000006</v>
      </c>
      <c r="K552" s="20">
        <v>315.77670683000002</v>
      </c>
      <c r="L552" s="21">
        <v>75</v>
      </c>
      <c r="M552" s="21">
        <v>519</v>
      </c>
      <c r="N552" s="20">
        <v>21.728999999999999</v>
      </c>
      <c r="O552" s="21">
        <v>1369</v>
      </c>
      <c r="P552" s="20">
        <v>70.129409789999997</v>
      </c>
      <c r="Q552" s="20">
        <v>451.39059834</v>
      </c>
      <c r="R552" s="20">
        <v>521.52000812999995</v>
      </c>
      <c r="S552" s="20">
        <v>521.52000812999995</v>
      </c>
      <c r="T552" s="20">
        <v>0</v>
      </c>
      <c r="U552" s="21">
        <v>519</v>
      </c>
      <c r="V552" s="20">
        <v>2.8771</v>
      </c>
      <c r="W552" s="20">
        <v>18.851980000000001</v>
      </c>
      <c r="X552" s="20">
        <v>21.72908</v>
      </c>
      <c r="Y552" s="20">
        <v>21.72908</v>
      </c>
      <c r="Z552" s="21">
        <v>1369</v>
      </c>
      <c r="AA552" s="21">
        <v>0</v>
      </c>
      <c r="AB552" s="21">
        <v>1369</v>
      </c>
      <c r="AC552" s="21">
        <v>0</v>
      </c>
      <c r="AD552" s="21">
        <v>74</v>
      </c>
      <c r="AE552" s="21">
        <v>74</v>
      </c>
    </row>
    <row r="553" spans="1:31">
      <c r="A553" s="16">
        <v>545</v>
      </c>
      <c r="B553" s="17" t="s">
        <v>142</v>
      </c>
      <c r="C553" s="17">
        <v>7</v>
      </c>
      <c r="D553" s="17" t="s">
        <v>17</v>
      </c>
      <c r="E553" s="11"/>
      <c r="F553" s="17" t="s">
        <v>128</v>
      </c>
      <c r="G553" s="17" t="s">
        <v>129</v>
      </c>
      <c r="H553" s="18">
        <v>39610</v>
      </c>
      <c r="I553" s="19">
        <v>1</v>
      </c>
      <c r="J553" s="20">
        <v>432.64044619999999</v>
      </c>
      <c r="K553" s="20">
        <v>261.91987019999999</v>
      </c>
      <c r="L553" s="21">
        <v>100</v>
      </c>
      <c r="M553" s="21">
        <v>454</v>
      </c>
      <c r="N553" s="20">
        <v>18.423999999999999</v>
      </c>
      <c r="O553" s="21">
        <v>1223</v>
      </c>
      <c r="P553" s="20">
        <v>77.706678569999994</v>
      </c>
      <c r="Q553" s="20">
        <v>354.93376953000001</v>
      </c>
      <c r="R553" s="20">
        <v>432.64044810000001</v>
      </c>
      <c r="S553" s="20">
        <v>432.64044810000001</v>
      </c>
      <c r="T553" s="20">
        <v>0</v>
      </c>
      <c r="U553" s="21">
        <v>454</v>
      </c>
      <c r="V553" s="20">
        <v>3.3327</v>
      </c>
      <c r="W553" s="20">
        <v>15.091329999999999</v>
      </c>
      <c r="X553" s="20">
        <v>18.424029999999998</v>
      </c>
      <c r="Y553" s="20">
        <v>18.424029999999998</v>
      </c>
      <c r="Z553" s="21">
        <v>1223</v>
      </c>
      <c r="AA553" s="21">
        <v>0</v>
      </c>
      <c r="AB553" s="21">
        <v>1223</v>
      </c>
      <c r="AC553" s="21">
        <v>0</v>
      </c>
      <c r="AD553" s="21">
        <v>100</v>
      </c>
      <c r="AE553" s="21">
        <v>100</v>
      </c>
    </row>
    <row r="554" spans="1:31">
      <c r="A554" s="16">
        <v>546</v>
      </c>
      <c r="B554" s="17" t="s">
        <v>142</v>
      </c>
      <c r="C554" s="17">
        <v>7</v>
      </c>
      <c r="D554" s="17" t="s">
        <v>17</v>
      </c>
      <c r="E554" s="11"/>
      <c r="F554" s="17" t="s">
        <v>128</v>
      </c>
      <c r="G554" s="17" t="s">
        <v>130</v>
      </c>
      <c r="H554" s="18">
        <v>39809</v>
      </c>
      <c r="I554" s="19">
        <v>1</v>
      </c>
      <c r="J554" s="20">
        <v>263.77852000000001</v>
      </c>
      <c r="K554" s="20">
        <v>159.71789358000001</v>
      </c>
      <c r="L554" s="21">
        <v>34</v>
      </c>
      <c r="M554" s="21">
        <v>195</v>
      </c>
      <c r="N554" s="20">
        <v>10.0266</v>
      </c>
      <c r="O554" s="21">
        <v>620</v>
      </c>
      <c r="P554" s="20">
        <v>74.202890339999996</v>
      </c>
      <c r="Q554" s="20">
        <v>189.57562966</v>
      </c>
      <c r="R554" s="20">
        <v>263.77852000000001</v>
      </c>
      <c r="S554" s="20">
        <v>263.77852000000001</v>
      </c>
      <c r="T554" s="20">
        <v>0</v>
      </c>
      <c r="U554" s="21">
        <v>195</v>
      </c>
      <c r="V554" s="20">
        <v>2.8557999999999999</v>
      </c>
      <c r="W554" s="20">
        <v>7.1707999999999998</v>
      </c>
      <c r="X554" s="20">
        <v>10.0266</v>
      </c>
      <c r="Y554" s="20">
        <v>10.0266</v>
      </c>
      <c r="Z554" s="21">
        <v>620</v>
      </c>
      <c r="AA554" s="21">
        <v>0</v>
      </c>
      <c r="AB554" s="21">
        <v>620</v>
      </c>
      <c r="AC554" s="21">
        <v>0</v>
      </c>
      <c r="AD554" s="21">
        <v>34</v>
      </c>
      <c r="AE554" s="21">
        <v>34</v>
      </c>
    </row>
    <row r="555" spans="1:31">
      <c r="A555" s="16">
        <v>547</v>
      </c>
      <c r="B555" s="17" t="s">
        <v>142</v>
      </c>
      <c r="C555" s="17">
        <v>7</v>
      </c>
      <c r="D555" s="17" t="s">
        <v>17</v>
      </c>
      <c r="E555" s="11"/>
      <c r="F555" s="17" t="s">
        <v>128</v>
      </c>
      <c r="G555" s="17" t="s">
        <v>129</v>
      </c>
      <c r="H555" s="18">
        <v>39902</v>
      </c>
      <c r="I555" s="19">
        <v>1</v>
      </c>
      <c r="J555" s="20">
        <v>1354.14704418</v>
      </c>
      <c r="K555" s="20">
        <v>1219.29152297</v>
      </c>
      <c r="L555" s="21">
        <v>234</v>
      </c>
      <c r="M555" s="21">
        <v>1403</v>
      </c>
      <c r="N555" s="20">
        <v>59.488939999999999</v>
      </c>
      <c r="O555" s="21">
        <v>3725</v>
      </c>
      <c r="P555" s="20">
        <v>354.66314707999999</v>
      </c>
      <c r="Q555" s="20">
        <v>999.48389710000004</v>
      </c>
      <c r="R555" s="20">
        <v>1354.14704418</v>
      </c>
      <c r="S555" s="20">
        <v>1354.14704418</v>
      </c>
      <c r="T555" s="20">
        <v>0</v>
      </c>
      <c r="U555" s="21">
        <v>1403</v>
      </c>
      <c r="V555" s="20">
        <v>15.531879999999999</v>
      </c>
      <c r="W555" s="20">
        <v>43.891959999999997</v>
      </c>
      <c r="X555" s="20">
        <v>59.423839999999998</v>
      </c>
      <c r="Y555" s="20">
        <v>59.423839999999998</v>
      </c>
      <c r="Z555" s="21">
        <v>3725</v>
      </c>
      <c r="AA555" s="21">
        <v>0</v>
      </c>
      <c r="AB555" s="21">
        <v>3725</v>
      </c>
      <c r="AC555" s="21">
        <v>0</v>
      </c>
      <c r="AD555" s="21">
        <v>234</v>
      </c>
      <c r="AE555" s="21">
        <v>234</v>
      </c>
    </row>
    <row r="556" spans="1:31">
      <c r="A556" s="16">
        <v>548</v>
      </c>
      <c r="B556" s="17" t="s">
        <v>142</v>
      </c>
      <c r="C556" s="17">
        <v>7</v>
      </c>
      <c r="D556" s="17" t="s">
        <v>17</v>
      </c>
      <c r="E556" s="11"/>
      <c r="F556" s="17" t="s">
        <v>128</v>
      </c>
      <c r="G556" s="17" t="s">
        <v>129</v>
      </c>
      <c r="H556" s="18">
        <v>40351</v>
      </c>
      <c r="I556" s="19">
        <v>1</v>
      </c>
      <c r="J556" s="20">
        <v>613.70807200000002</v>
      </c>
      <c r="K556" s="20">
        <v>491.79971814999999</v>
      </c>
      <c r="L556" s="21">
        <v>81</v>
      </c>
      <c r="M556" s="21">
        <v>520</v>
      </c>
      <c r="N556" s="20">
        <v>22.427869999999999</v>
      </c>
      <c r="O556" s="21">
        <v>1376</v>
      </c>
      <c r="P556" s="20">
        <v>179.43566300000001</v>
      </c>
      <c r="Q556" s="20">
        <v>434.27201350000001</v>
      </c>
      <c r="R556" s="20">
        <v>613.70767650000005</v>
      </c>
      <c r="S556" s="20">
        <v>545.99807899999996</v>
      </c>
      <c r="T556" s="20">
        <v>67.709597500000001</v>
      </c>
      <c r="U556" s="21">
        <v>523</v>
      </c>
      <c r="V556" s="20">
        <v>7.4905400000000002</v>
      </c>
      <c r="W556" s="20">
        <v>17.086860000000001</v>
      </c>
      <c r="X556" s="20">
        <v>24.577400000000001</v>
      </c>
      <c r="Y556" s="20">
        <v>22.227429999999998</v>
      </c>
      <c r="Z556" s="21">
        <v>1376</v>
      </c>
      <c r="AA556" s="21">
        <v>0</v>
      </c>
      <c r="AB556" s="21">
        <v>1376</v>
      </c>
      <c r="AC556" s="21">
        <v>106</v>
      </c>
      <c r="AD556" s="21">
        <v>81</v>
      </c>
      <c r="AE556" s="21">
        <v>41</v>
      </c>
    </row>
    <row r="557" spans="1:31">
      <c r="A557" s="16">
        <v>549</v>
      </c>
      <c r="B557" s="17" t="s">
        <v>142</v>
      </c>
      <c r="C557" s="17">
        <v>7</v>
      </c>
      <c r="D557" s="17" t="s">
        <v>17</v>
      </c>
      <c r="E557" s="19" t="s">
        <v>143</v>
      </c>
      <c r="F557" s="17" t="s">
        <v>128</v>
      </c>
      <c r="G557" s="17" t="s">
        <v>134</v>
      </c>
      <c r="H557" s="18">
        <v>40389</v>
      </c>
      <c r="I557" s="19">
        <v>1</v>
      </c>
      <c r="J557" s="20">
        <v>199.99522791999999</v>
      </c>
      <c r="K557" s="20">
        <v>149.2996478</v>
      </c>
      <c r="L557" s="21">
        <v>27</v>
      </c>
      <c r="M557" s="21">
        <v>148</v>
      </c>
      <c r="N557" s="20">
        <v>6.3599399999999999</v>
      </c>
      <c r="O557" s="21">
        <v>399</v>
      </c>
      <c r="P557" s="20">
        <v>131.47018199999999</v>
      </c>
      <c r="Q557" s="20">
        <v>68.525046000000003</v>
      </c>
      <c r="R557" s="20">
        <v>199.995228</v>
      </c>
      <c r="S557" s="20">
        <v>165.63084950000001</v>
      </c>
      <c r="T557" s="20">
        <v>34.364378500000001</v>
      </c>
      <c r="U557" s="21">
        <v>148</v>
      </c>
      <c r="V557" s="20">
        <v>5.0468400000000004</v>
      </c>
      <c r="W557" s="20">
        <v>2.6305200000000002</v>
      </c>
      <c r="X557" s="20">
        <v>7.6773600000000002</v>
      </c>
      <c r="Y557" s="20">
        <v>6.3581899999999996</v>
      </c>
      <c r="Z557" s="21">
        <v>399</v>
      </c>
      <c r="AA557" s="21">
        <v>0</v>
      </c>
      <c r="AB557" s="21">
        <v>399</v>
      </c>
      <c r="AC557" s="21">
        <v>0</v>
      </c>
      <c r="AD557" s="21">
        <v>27</v>
      </c>
      <c r="AE557" s="21">
        <v>0</v>
      </c>
    </row>
    <row r="558" spans="1:31">
      <c r="A558" s="16">
        <v>550</v>
      </c>
      <c r="B558" s="17" t="s">
        <v>142</v>
      </c>
      <c r="C558" s="17">
        <v>7</v>
      </c>
      <c r="D558" s="17" t="s">
        <v>17</v>
      </c>
      <c r="E558" s="19" t="s">
        <v>144</v>
      </c>
      <c r="F558" s="17" t="s">
        <v>128</v>
      </c>
      <c r="G558" s="17" t="s">
        <v>134</v>
      </c>
      <c r="H558" s="18">
        <v>40389</v>
      </c>
      <c r="I558" s="19">
        <v>1</v>
      </c>
      <c r="J558" s="20">
        <v>126.53188350000001</v>
      </c>
      <c r="K558" s="20">
        <v>114.05583978999999</v>
      </c>
      <c r="L558" s="21">
        <v>14</v>
      </c>
      <c r="M558" s="21">
        <v>149</v>
      </c>
      <c r="N558" s="20">
        <v>4.8952999999999998</v>
      </c>
      <c r="O558" s="21">
        <v>358</v>
      </c>
      <c r="P558" s="20">
        <v>30.85000002</v>
      </c>
      <c r="Q558" s="20">
        <v>95.681883479999996</v>
      </c>
      <c r="R558" s="20">
        <v>126.53188350000001</v>
      </c>
      <c r="S558" s="20">
        <v>126.53188350000001</v>
      </c>
      <c r="T558" s="20">
        <v>0</v>
      </c>
      <c r="U558" s="21">
        <v>149</v>
      </c>
      <c r="V558" s="20">
        <v>1.23641</v>
      </c>
      <c r="W558" s="20">
        <v>3.8347500000000001</v>
      </c>
      <c r="X558" s="20">
        <v>5.0711599999999999</v>
      </c>
      <c r="Y558" s="20">
        <v>4.8572699999999998</v>
      </c>
      <c r="Z558" s="21">
        <v>358</v>
      </c>
      <c r="AA558" s="21">
        <v>0</v>
      </c>
      <c r="AB558" s="21">
        <v>358</v>
      </c>
      <c r="AC558" s="21">
        <v>0</v>
      </c>
      <c r="AD558" s="21">
        <v>14</v>
      </c>
      <c r="AE558" s="21">
        <v>14</v>
      </c>
    </row>
    <row r="559" spans="1:31">
      <c r="A559" s="16">
        <v>551</v>
      </c>
      <c r="B559" s="17" t="s">
        <v>142</v>
      </c>
      <c r="C559" s="17">
        <v>7</v>
      </c>
      <c r="D559" s="17" t="s">
        <v>17</v>
      </c>
      <c r="E559" s="11"/>
      <c r="F559" s="17" t="s">
        <v>128</v>
      </c>
      <c r="G559" s="17" t="s">
        <v>129</v>
      </c>
      <c r="H559" s="18">
        <v>40675</v>
      </c>
      <c r="I559" s="19">
        <v>1</v>
      </c>
      <c r="J559" s="20">
        <v>920.87843763000001</v>
      </c>
      <c r="K559" s="20">
        <v>510.10790864000001</v>
      </c>
      <c r="L559" s="21">
        <v>132</v>
      </c>
      <c r="M559" s="21">
        <v>794</v>
      </c>
      <c r="N559" s="20">
        <v>30.675049999999999</v>
      </c>
      <c r="O559" s="21">
        <v>1868</v>
      </c>
      <c r="P559" s="20">
        <v>359.19361357000002</v>
      </c>
      <c r="Q559" s="20">
        <v>561.68482405999998</v>
      </c>
      <c r="R559" s="20">
        <v>920.87843763000001</v>
      </c>
      <c r="S559" s="20">
        <v>780.05926362000002</v>
      </c>
      <c r="T559" s="20">
        <v>140.81917401000001</v>
      </c>
      <c r="U559" s="21">
        <v>796</v>
      </c>
      <c r="V559" s="20">
        <v>13.7742</v>
      </c>
      <c r="W559" s="20">
        <v>21.929079999999999</v>
      </c>
      <c r="X559" s="20">
        <v>35.703279999999999</v>
      </c>
      <c r="Y559" s="20">
        <v>30.147590000000001</v>
      </c>
      <c r="Z559" s="21">
        <v>1868</v>
      </c>
      <c r="AA559" s="21">
        <v>0</v>
      </c>
      <c r="AB559" s="21">
        <v>1868</v>
      </c>
      <c r="AC559" s="21">
        <v>0</v>
      </c>
      <c r="AD559" s="21">
        <v>132</v>
      </c>
      <c r="AE559" s="21">
        <v>132</v>
      </c>
    </row>
    <row r="560" spans="1:31">
      <c r="A560" s="16">
        <v>552</v>
      </c>
      <c r="B560" s="17" t="s">
        <v>142</v>
      </c>
      <c r="C560" s="17">
        <v>7</v>
      </c>
      <c r="D560" s="17" t="s">
        <v>17</v>
      </c>
      <c r="E560" s="11"/>
      <c r="F560" s="17" t="s">
        <v>128</v>
      </c>
      <c r="G560" s="17" t="s">
        <v>129</v>
      </c>
      <c r="H560" s="18">
        <v>40942</v>
      </c>
      <c r="I560" s="19">
        <v>1</v>
      </c>
      <c r="J560" s="20">
        <v>411.88633850000002</v>
      </c>
      <c r="K560" s="20">
        <v>245.09090216000001</v>
      </c>
      <c r="L560" s="21">
        <v>56</v>
      </c>
      <c r="M560" s="21">
        <v>343</v>
      </c>
      <c r="N560" s="20">
        <v>13.35</v>
      </c>
      <c r="O560" s="21">
        <v>822</v>
      </c>
      <c r="P560" s="20">
        <v>131.63426050000001</v>
      </c>
      <c r="Q560" s="20">
        <v>280.25207799999998</v>
      </c>
      <c r="R560" s="20">
        <v>411.88633850000002</v>
      </c>
      <c r="S560" s="20">
        <v>374.43244499999997</v>
      </c>
      <c r="T560" s="20">
        <v>37.4538935</v>
      </c>
      <c r="U560" s="21">
        <v>343</v>
      </c>
      <c r="V560" s="20">
        <v>4.7115</v>
      </c>
      <c r="W560" s="20">
        <v>10.30189</v>
      </c>
      <c r="X560" s="20">
        <v>15.013389999999999</v>
      </c>
      <c r="Y560" s="20">
        <v>13.258839999999999</v>
      </c>
      <c r="Z560" s="21">
        <v>822</v>
      </c>
      <c r="AA560" s="21">
        <v>37</v>
      </c>
      <c r="AB560" s="21">
        <v>859</v>
      </c>
      <c r="AC560" s="21">
        <v>0</v>
      </c>
      <c r="AD560" s="21">
        <v>56</v>
      </c>
      <c r="AE560" s="21">
        <v>56</v>
      </c>
    </row>
    <row r="561" spans="1:31">
      <c r="A561" s="16">
        <v>553</v>
      </c>
      <c r="B561" s="17" t="s">
        <v>142</v>
      </c>
      <c r="C561" s="17">
        <v>7</v>
      </c>
      <c r="D561" s="17" t="s">
        <v>17</v>
      </c>
      <c r="E561" s="11"/>
      <c r="F561" s="17" t="s">
        <v>128</v>
      </c>
      <c r="G561" s="17" t="s">
        <v>129</v>
      </c>
      <c r="H561" s="18">
        <v>41065</v>
      </c>
      <c r="I561" s="19">
        <v>1</v>
      </c>
      <c r="J561" s="20">
        <v>77.545659499999999</v>
      </c>
      <c r="K561" s="20">
        <v>44.614829469999997</v>
      </c>
      <c r="L561" s="21">
        <v>9</v>
      </c>
      <c r="M561" s="21">
        <v>48</v>
      </c>
      <c r="N561" s="20">
        <v>2.4288400000000001</v>
      </c>
      <c r="O561" s="21">
        <v>115</v>
      </c>
      <c r="P561" s="20">
        <v>25.531786499999999</v>
      </c>
      <c r="Q561" s="20">
        <v>52.013872999999997</v>
      </c>
      <c r="R561" s="20">
        <v>77.545659499999999</v>
      </c>
      <c r="S561" s="20">
        <v>68.195667499999999</v>
      </c>
      <c r="T561" s="20">
        <v>9.3499920000000003</v>
      </c>
      <c r="U561" s="21">
        <v>49</v>
      </c>
      <c r="V561" s="20">
        <v>0.90151999999999999</v>
      </c>
      <c r="W561" s="20">
        <v>1.85338</v>
      </c>
      <c r="X561" s="20">
        <v>2.7549000000000001</v>
      </c>
      <c r="Y561" s="20">
        <v>2.4235600000000002</v>
      </c>
      <c r="Z561" s="21">
        <v>115</v>
      </c>
      <c r="AA561" s="21">
        <v>0</v>
      </c>
      <c r="AB561" s="21">
        <v>115</v>
      </c>
      <c r="AC561" s="21">
        <v>0</v>
      </c>
      <c r="AD561" s="21">
        <v>9</v>
      </c>
      <c r="AE561" s="21">
        <v>9</v>
      </c>
    </row>
    <row r="562" spans="1:31">
      <c r="A562" s="16">
        <v>554</v>
      </c>
      <c r="B562" s="17" t="s">
        <v>142</v>
      </c>
      <c r="C562" s="17">
        <v>7</v>
      </c>
      <c r="D562" s="17" t="s">
        <v>17</v>
      </c>
      <c r="E562" s="11"/>
      <c r="F562" s="17" t="s">
        <v>128</v>
      </c>
      <c r="G562" s="17" t="s">
        <v>129</v>
      </c>
      <c r="H562" s="18">
        <v>41446</v>
      </c>
      <c r="I562" s="19">
        <v>1</v>
      </c>
      <c r="J562" s="20">
        <v>2252.1335248</v>
      </c>
      <c r="K562" s="20">
        <v>1909.91175094</v>
      </c>
      <c r="L562" s="21">
        <v>329</v>
      </c>
      <c r="M562" s="21">
        <v>4503</v>
      </c>
      <c r="N562" s="20">
        <v>69.435779999999994</v>
      </c>
      <c r="O562" s="21">
        <v>4435</v>
      </c>
      <c r="P562" s="20">
        <v>136.47672</v>
      </c>
      <c r="Q562" s="20">
        <v>300.24680899999998</v>
      </c>
      <c r="R562" s="20">
        <v>436.72352899999998</v>
      </c>
      <c r="S562" s="20">
        <v>378.64373599999999</v>
      </c>
      <c r="T562" s="20">
        <v>58.079793000000002</v>
      </c>
      <c r="U562" s="21">
        <v>257</v>
      </c>
      <c r="V562" s="20">
        <v>4.6106999999999996</v>
      </c>
      <c r="W562" s="20">
        <v>10.15781</v>
      </c>
      <c r="X562" s="20">
        <v>14.768509999999999</v>
      </c>
      <c r="Y562" s="20">
        <v>12.805160000000001</v>
      </c>
      <c r="Z562" s="21">
        <v>796</v>
      </c>
      <c r="AA562" s="21">
        <v>0</v>
      </c>
      <c r="AB562" s="21">
        <v>796</v>
      </c>
      <c r="AC562" s="21">
        <v>0</v>
      </c>
      <c r="AD562" s="21">
        <v>16</v>
      </c>
      <c r="AE562" s="21">
        <v>16</v>
      </c>
    </row>
    <row r="563" spans="1:31">
      <c r="A563" s="16">
        <v>555</v>
      </c>
      <c r="B563" s="17" t="s">
        <v>142</v>
      </c>
      <c r="C563" s="17">
        <v>7</v>
      </c>
      <c r="D563" s="17" t="s">
        <v>20</v>
      </c>
      <c r="E563" s="11"/>
      <c r="F563" s="17" t="s">
        <v>128</v>
      </c>
      <c r="G563" s="17" t="s">
        <v>129</v>
      </c>
      <c r="H563" s="18">
        <v>39603</v>
      </c>
      <c r="I563" s="19">
        <v>1</v>
      </c>
      <c r="J563" s="20">
        <v>597.21709999999996</v>
      </c>
      <c r="K563" s="20">
        <v>357.51299999999998</v>
      </c>
      <c r="L563" s="21">
        <v>83</v>
      </c>
      <c r="M563" s="21">
        <v>522</v>
      </c>
      <c r="N563" s="20">
        <v>21.0382</v>
      </c>
      <c r="O563" s="21">
        <v>1429</v>
      </c>
      <c r="P563" s="20">
        <v>217.11668331000001</v>
      </c>
      <c r="Q563" s="20">
        <v>380.10041668999997</v>
      </c>
      <c r="R563" s="20">
        <v>597.21709999999996</v>
      </c>
      <c r="S563" s="20">
        <v>597.21709999999996</v>
      </c>
      <c r="T563" s="20">
        <v>0</v>
      </c>
      <c r="U563" s="21">
        <v>522</v>
      </c>
      <c r="V563" s="20">
        <v>7.3727999999999998</v>
      </c>
      <c r="W563" s="20">
        <v>13.6654</v>
      </c>
      <c r="X563" s="20">
        <v>21.0382</v>
      </c>
      <c r="Y563" s="20">
        <v>21.0382</v>
      </c>
      <c r="Z563" s="21">
        <v>1429</v>
      </c>
      <c r="AA563" s="21">
        <v>0</v>
      </c>
      <c r="AB563" s="21">
        <v>1429</v>
      </c>
      <c r="AC563" s="21">
        <v>0</v>
      </c>
      <c r="AD563" s="21">
        <v>83</v>
      </c>
      <c r="AE563" s="21">
        <v>66</v>
      </c>
    </row>
    <row r="564" spans="1:31">
      <c r="A564" s="16">
        <v>556</v>
      </c>
      <c r="B564" s="17" t="s">
        <v>142</v>
      </c>
      <c r="C564" s="17">
        <v>7</v>
      </c>
      <c r="D564" s="17" t="s">
        <v>20</v>
      </c>
      <c r="E564" s="11"/>
      <c r="F564" s="17" t="s">
        <v>128</v>
      </c>
      <c r="G564" s="17" t="s">
        <v>130</v>
      </c>
      <c r="H564" s="18">
        <v>39898</v>
      </c>
      <c r="I564" s="19">
        <v>1</v>
      </c>
      <c r="J564" s="20">
        <v>766.1635685</v>
      </c>
      <c r="K564" s="20">
        <v>529.00765767999997</v>
      </c>
      <c r="L564" s="21">
        <v>49</v>
      </c>
      <c r="M564" s="21">
        <v>450</v>
      </c>
      <c r="N564" s="20">
        <v>19.3721</v>
      </c>
      <c r="O564" s="21">
        <v>1366</v>
      </c>
      <c r="P564" s="20">
        <v>318.15813179999998</v>
      </c>
      <c r="Q564" s="20">
        <v>448.00543670000002</v>
      </c>
      <c r="R564" s="20">
        <v>766.1635685</v>
      </c>
      <c r="S564" s="20">
        <v>587.39468999999997</v>
      </c>
      <c r="T564" s="20">
        <v>178.7688785</v>
      </c>
      <c r="U564" s="21">
        <v>450</v>
      </c>
      <c r="V564" s="20">
        <v>9.6081500000000002</v>
      </c>
      <c r="W564" s="20">
        <v>13.543369999999999</v>
      </c>
      <c r="X564" s="20">
        <v>23.151520000000001</v>
      </c>
      <c r="Y564" s="20">
        <v>19.3721</v>
      </c>
      <c r="Z564" s="21">
        <v>1366</v>
      </c>
      <c r="AA564" s="21">
        <v>0</v>
      </c>
      <c r="AB564" s="21">
        <v>1366</v>
      </c>
      <c r="AC564" s="21">
        <v>0</v>
      </c>
      <c r="AD564" s="21">
        <v>49</v>
      </c>
      <c r="AE564" s="21">
        <v>23</v>
      </c>
    </row>
    <row r="565" spans="1:31">
      <c r="A565" s="16">
        <v>557</v>
      </c>
      <c r="B565" s="17" t="s">
        <v>142</v>
      </c>
      <c r="C565" s="17">
        <v>7</v>
      </c>
      <c r="D565" s="17" t="s">
        <v>20</v>
      </c>
      <c r="E565" s="11"/>
      <c r="F565" s="17" t="s">
        <v>128</v>
      </c>
      <c r="G565" s="17" t="s">
        <v>129</v>
      </c>
      <c r="H565" s="18">
        <v>40379</v>
      </c>
      <c r="I565" s="19">
        <v>1</v>
      </c>
      <c r="J565" s="20">
        <v>1365.26961566</v>
      </c>
      <c r="K565" s="20">
        <v>982.11453099000005</v>
      </c>
      <c r="L565" s="21">
        <v>104</v>
      </c>
      <c r="M565" s="21">
        <v>920</v>
      </c>
      <c r="N565" s="20">
        <v>43.483890000000002</v>
      </c>
      <c r="O565" s="21">
        <v>2383</v>
      </c>
      <c r="P565" s="20">
        <v>578.99661028000003</v>
      </c>
      <c r="Q565" s="20">
        <v>791.96203222999998</v>
      </c>
      <c r="R565" s="20">
        <v>1370.9586425099999</v>
      </c>
      <c r="S565" s="20">
        <v>1199.0235111500001</v>
      </c>
      <c r="T565" s="20">
        <v>171.93513136000001</v>
      </c>
      <c r="U565" s="21">
        <v>929</v>
      </c>
      <c r="V565" s="20">
        <v>20.987120000000001</v>
      </c>
      <c r="W565" s="20">
        <v>29.487950000000001</v>
      </c>
      <c r="X565" s="20">
        <v>50.475070000000002</v>
      </c>
      <c r="Y565" s="20">
        <v>43.818800000000003</v>
      </c>
      <c r="Z565" s="21">
        <v>2350</v>
      </c>
      <c r="AA565" s="21">
        <v>33</v>
      </c>
      <c r="AB565" s="21">
        <v>2383</v>
      </c>
      <c r="AC565" s="21">
        <v>0</v>
      </c>
      <c r="AD565" s="21">
        <v>94</v>
      </c>
      <c r="AE565" s="21">
        <v>30</v>
      </c>
    </row>
    <row r="566" spans="1:31">
      <c r="A566" s="16">
        <v>558</v>
      </c>
      <c r="B566" s="17" t="s">
        <v>142</v>
      </c>
      <c r="C566" s="17">
        <v>7</v>
      </c>
      <c r="D566" s="17" t="s">
        <v>20</v>
      </c>
      <c r="E566" s="11"/>
      <c r="F566" s="17" t="s">
        <v>128</v>
      </c>
      <c r="G566" s="17" t="s">
        <v>131</v>
      </c>
      <c r="H566" s="18">
        <v>40402</v>
      </c>
      <c r="I566" s="19">
        <v>1</v>
      </c>
      <c r="J566" s="20">
        <v>75.17189999</v>
      </c>
      <c r="K566" s="20">
        <v>52.308065990000003</v>
      </c>
      <c r="L566" s="21">
        <v>12</v>
      </c>
      <c r="M566" s="21">
        <v>50</v>
      </c>
      <c r="N566" s="20">
        <v>1.9997799999999999</v>
      </c>
      <c r="O566" s="21">
        <v>143</v>
      </c>
      <c r="P566" s="20">
        <v>17.776199999999999</v>
      </c>
      <c r="Q566" s="20">
        <v>63.011699989999997</v>
      </c>
      <c r="R566" s="20">
        <v>80.78789999</v>
      </c>
      <c r="S566" s="20">
        <v>60.038869400000003</v>
      </c>
      <c r="T566" s="20">
        <v>20.74903059</v>
      </c>
      <c r="U566" s="21">
        <v>54</v>
      </c>
      <c r="V566" s="20">
        <v>0.59253999999999996</v>
      </c>
      <c r="W566" s="20">
        <v>2.1112299999999999</v>
      </c>
      <c r="X566" s="20">
        <v>2.70377</v>
      </c>
      <c r="Y566" s="20">
        <v>2.01213</v>
      </c>
      <c r="Z566" s="21">
        <v>143</v>
      </c>
      <c r="AA566" s="21">
        <v>0</v>
      </c>
      <c r="AB566" s="21">
        <v>143</v>
      </c>
      <c r="AC566" s="21">
        <v>0</v>
      </c>
      <c r="AD566" s="21">
        <v>12</v>
      </c>
      <c r="AE566" s="21">
        <v>12</v>
      </c>
    </row>
    <row r="567" spans="1:31">
      <c r="A567" s="16">
        <v>559</v>
      </c>
      <c r="B567" s="17" t="s">
        <v>142</v>
      </c>
      <c r="C567" s="17">
        <v>7</v>
      </c>
      <c r="D567" s="17" t="s">
        <v>20</v>
      </c>
      <c r="E567" s="11"/>
      <c r="F567" s="17" t="s">
        <v>128</v>
      </c>
      <c r="G567" s="17" t="s">
        <v>129</v>
      </c>
      <c r="H567" s="18">
        <v>40697</v>
      </c>
      <c r="I567" s="19">
        <v>1</v>
      </c>
      <c r="J567" s="20">
        <v>914.94210968000004</v>
      </c>
      <c r="K567" s="20">
        <v>461.90646798</v>
      </c>
      <c r="L567" s="21">
        <v>63</v>
      </c>
      <c r="M567" s="21">
        <v>525</v>
      </c>
      <c r="N567" s="20">
        <v>25.38796</v>
      </c>
      <c r="O567" s="21">
        <v>1518</v>
      </c>
      <c r="P567" s="20">
        <v>381.15727020000003</v>
      </c>
      <c r="Q567" s="20">
        <v>533.78483947999996</v>
      </c>
      <c r="R567" s="20">
        <v>914.94210968000004</v>
      </c>
      <c r="S567" s="20">
        <v>717.35310967999999</v>
      </c>
      <c r="T567" s="20">
        <v>197.589</v>
      </c>
      <c r="U567" s="21">
        <v>522</v>
      </c>
      <c r="V567" s="20">
        <v>10.66207</v>
      </c>
      <c r="W567" s="20">
        <v>14.72589</v>
      </c>
      <c r="X567" s="20">
        <v>25.38796</v>
      </c>
      <c r="Y567" s="20">
        <v>23.91723</v>
      </c>
      <c r="Z567" s="21">
        <v>1390</v>
      </c>
      <c r="AA567" s="21">
        <v>128</v>
      </c>
      <c r="AB567" s="21">
        <v>1518</v>
      </c>
      <c r="AC567" s="21">
        <v>0</v>
      </c>
      <c r="AD567" s="21">
        <v>45</v>
      </c>
      <c r="AE567" s="21">
        <v>45</v>
      </c>
    </row>
    <row r="568" spans="1:31">
      <c r="A568" s="16">
        <v>560</v>
      </c>
      <c r="B568" s="17" t="s">
        <v>142</v>
      </c>
      <c r="C568" s="17">
        <v>7</v>
      </c>
      <c r="D568" s="17" t="s">
        <v>20</v>
      </c>
      <c r="E568" s="11"/>
      <c r="F568" s="17" t="s">
        <v>128</v>
      </c>
      <c r="G568" s="17" t="s">
        <v>131</v>
      </c>
      <c r="H568" s="18">
        <v>40697</v>
      </c>
      <c r="I568" s="19">
        <v>1</v>
      </c>
      <c r="J568" s="20">
        <v>231.16059633</v>
      </c>
      <c r="K568" s="20">
        <v>110.64269521999999</v>
      </c>
      <c r="L568" s="21">
        <v>25</v>
      </c>
      <c r="M568" s="21">
        <v>145</v>
      </c>
      <c r="N568" s="20">
        <v>5.9508700000000001</v>
      </c>
      <c r="O568" s="21">
        <v>392</v>
      </c>
      <c r="P568" s="20">
        <v>47.744846410000001</v>
      </c>
      <c r="Q568" s="20">
        <v>159.13674992</v>
      </c>
      <c r="R568" s="20">
        <v>206.88159633000001</v>
      </c>
      <c r="S568" s="20">
        <v>145.74280773999999</v>
      </c>
      <c r="T568" s="20">
        <v>61.138788589999997</v>
      </c>
      <c r="U568" s="21">
        <v>122</v>
      </c>
      <c r="V568" s="20">
        <v>1.6911</v>
      </c>
      <c r="W568" s="20">
        <v>4.8750400000000003</v>
      </c>
      <c r="X568" s="20">
        <v>6.5661399999999999</v>
      </c>
      <c r="Y568" s="20">
        <v>5.2935699999999999</v>
      </c>
      <c r="Z568" s="21">
        <v>392</v>
      </c>
      <c r="AA568" s="21">
        <v>0</v>
      </c>
      <c r="AB568" s="21">
        <v>392</v>
      </c>
      <c r="AC568" s="21">
        <v>0</v>
      </c>
      <c r="AD568" s="21">
        <v>25</v>
      </c>
      <c r="AE568" s="21">
        <v>25</v>
      </c>
    </row>
    <row r="569" spans="1:31">
      <c r="A569" s="16">
        <v>561</v>
      </c>
      <c r="B569" s="17" t="s">
        <v>142</v>
      </c>
      <c r="C569" s="17">
        <v>7</v>
      </c>
      <c r="D569" s="17" t="s">
        <v>20</v>
      </c>
      <c r="E569" s="11"/>
      <c r="F569" s="17" t="s">
        <v>128</v>
      </c>
      <c r="G569" s="17" t="s">
        <v>129</v>
      </c>
      <c r="H569" s="18">
        <v>40750</v>
      </c>
      <c r="I569" s="19">
        <v>1</v>
      </c>
      <c r="J569" s="20">
        <v>205.11693387</v>
      </c>
      <c r="K569" s="20">
        <v>77.456009809999998</v>
      </c>
      <c r="L569" s="21">
        <v>25</v>
      </c>
      <c r="M569" s="21">
        <v>147</v>
      </c>
      <c r="N569" s="20">
        <v>5.6752599999999997</v>
      </c>
      <c r="O569" s="21">
        <v>418</v>
      </c>
      <c r="P569" s="20">
        <v>87.66314568</v>
      </c>
      <c r="Q569" s="20">
        <v>117.45328822</v>
      </c>
      <c r="R569" s="20">
        <v>205.1164339</v>
      </c>
      <c r="S569" s="20">
        <v>155.43950684000001</v>
      </c>
      <c r="T569" s="20">
        <v>49.676927059999997</v>
      </c>
      <c r="U569" s="21">
        <v>147</v>
      </c>
      <c r="V569" s="20">
        <v>3.1861199999999998</v>
      </c>
      <c r="W569" s="20">
        <v>3.78078</v>
      </c>
      <c r="X569" s="20">
        <v>6.9668999999999999</v>
      </c>
      <c r="Y569" s="20">
        <v>5.3985700000000003</v>
      </c>
      <c r="Z569" s="21">
        <v>396</v>
      </c>
      <c r="AA569" s="21">
        <v>22</v>
      </c>
      <c r="AB569" s="21">
        <v>418</v>
      </c>
      <c r="AC569" s="21">
        <v>0</v>
      </c>
      <c r="AD569" s="21">
        <v>23</v>
      </c>
      <c r="AE569" s="21">
        <v>16</v>
      </c>
    </row>
    <row r="570" spans="1:31">
      <c r="A570" s="16">
        <v>562</v>
      </c>
      <c r="B570" s="17" t="s">
        <v>142</v>
      </c>
      <c r="C570" s="17">
        <v>7</v>
      </c>
      <c r="D570" s="17" t="s">
        <v>20</v>
      </c>
      <c r="E570" s="11"/>
      <c r="F570" s="17" t="s">
        <v>128</v>
      </c>
      <c r="G570" s="17" t="s">
        <v>129</v>
      </c>
      <c r="H570" s="18">
        <v>40997</v>
      </c>
      <c r="I570" s="19">
        <v>1</v>
      </c>
      <c r="J570" s="20">
        <v>595.89184012999999</v>
      </c>
      <c r="K570" s="20">
        <v>239.53724586000001</v>
      </c>
      <c r="L570" s="21">
        <v>34</v>
      </c>
      <c r="M570" s="21">
        <v>331</v>
      </c>
      <c r="N570" s="20">
        <v>11.777150000000001</v>
      </c>
      <c r="O570" s="21">
        <v>837</v>
      </c>
      <c r="P570" s="20">
        <v>252.20760645999999</v>
      </c>
      <c r="Q570" s="20">
        <v>176.62077084000001</v>
      </c>
      <c r="R570" s="20">
        <v>428.8283773</v>
      </c>
      <c r="S570" s="20">
        <v>378.70617929999997</v>
      </c>
      <c r="T570" s="20">
        <v>50.122197999999997</v>
      </c>
      <c r="U570" s="21">
        <v>331</v>
      </c>
      <c r="V570" s="20">
        <v>7.8478199999999996</v>
      </c>
      <c r="W570" s="20">
        <v>5.4859200000000001</v>
      </c>
      <c r="X570" s="20">
        <v>13.333740000000001</v>
      </c>
      <c r="Y570" s="20">
        <v>11.777150000000001</v>
      </c>
      <c r="Z570" s="21">
        <v>802</v>
      </c>
      <c r="AA570" s="21">
        <v>35</v>
      </c>
      <c r="AB570" s="21">
        <v>837</v>
      </c>
      <c r="AC570" s="21">
        <v>0</v>
      </c>
      <c r="AD570" s="21">
        <v>31</v>
      </c>
      <c r="AE570" s="21">
        <v>0</v>
      </c>
    </row>
    <row r="571" spans="1:31">
      <c r="A571" s="16">
        <v>563</v>
      </c>
      <c r="B571" s="17" t="s">
        <v>142</v>
      </c>
      <c r="C571" s="17">
        <v>7</v>
      </c>
      <c r="D571" s="17" t="s">
        <v>20</v>
      </c>
      <c r="E571" s="11"/>
      <c r="F571" s="17" t="s">
        <v>128</v>
      </c>
      <c r="G571" s="17" t="s">
        <v>131</v>
      </c>
      <c r="H571" s="18">
        <v>41457</v>
      </c>
      <c r="I571" s="19">
        <v>1</v>
      </c>
      <c r="J571" s="20">
        <v>397.76218283999998</v>
      </c>
      <c r="K571" s="20">
        <v>187.85449521000001</v>
      </c>
      <c r="L571" s="21">
        <v>28</v>
      </c>
      <c r="M571" s="21">
        <v>259</v>
      </c>
      <c r="N571" s="20">
        <v>9.3206699999999998</v>
      </c>
      <c r="O571" s="21">
        <v>582</v>
      </c>
      <c r="P571" s="20">
        <v>4.3422999999999998</v>
      </c>
      <c r="Q571" s="20">
        <v>69.28304</v>
      </c>
      <c r="R571" s="20">
        <v>73.625339999999994</v>
      </c>
      <c r="S571" s="20">
        <v>55.48283</v>
      </c>
      <c r="T571" s="20">
        <v>18.142510000000001</v>
      </c>
      <c r="U571" s="21">
        <v>48</v>
      </c>
      <c r="V571" s="20">
        <v>0.1255</v>
      </c>
      <c r="W571" s="20">
        <v>2.0240399999999998</v>
      </c>
      <c r="X571" s="20">
        <v>2.14954</v>
      </c>
      <c r="Y571" s="20">
        <v>1.6395</v>
      </c>
      <c r="Z571" s="21">
        <v>97</v>
      </c>
      <c r="AA571" s="21">
        <v>0</v>
      </c>
      <c r="AB571" s="21">
        <v>97</v>
      </c>
      <c r="AC571" s="21">
        <v>0</v>
      </c>
      <c r="AD571" s="21">
        <v>4</v>
      </c>
      <c r="AE571" s="21">
        <v>0</v>
      </c>
    </row>
    <row r="572" spans="1:31">
      <c r="A572" s="16">
        <v>564</v>
      </c>
      <c r="B572" s="17" t="s">
        <v>142</v>
      </c>
      <c r="C572" s="17">
        <v>7</v>
      </c>
      <c r="D572" s="17" t="s">
        <v>20</v>
      </c>
      <c r="E572" s="11"/>
      <c r="F572" s="17" t="s">
        <v>128</v>
      </c>
      <c r="G572" s="17" t="s">
        <v>129</v>
      </c>
      <c r="H572" s="18">
        <v>41457</v>
      </c>
      <c r="I572" s="19">
        <v>1</v>
      </c>
      <c r="J572" s="20">
        <v>1611.4118472</v>
      </c>
      <c r="K572" s="20">
        <v>761.07263253999997</v>
      </c>
      <c r="L572" s="21">
        <v>121</v>
      </c>
      <c r="M572" s="21">
        <v>896</v>
      </c>
      <c r="N572" s="20">
        <v>37.993209999999998</v>
      </c>
      <c r="O572" s="21">
        <v>2457</v>
      </c>
      <c r="P572" s="20">
        <v>95.175978760000007</v>
      </c>
      <c r="Q572" s="20">
        <v>237.88846523999999</v>
      </c>
      <c r="R572" s="20">
        <v>333.06444399999998</v>
      </c>
      <c r="S572" s="20">
        <v>271.88887599999998</v>
      </c>
      <c r="T572" s="20">
        <v>61.175567999999998</v>
      </c>
      <c r="U572" s="21">
        <v>180</v>
      </c>
      <c r="V572" s="20">
        <v>2.8089</v>
      </c>
      <c r="W572" s="20">
        <v>6.8769200000000001</v>
      </c>
      <c r="X572" s="20">
        <v>9.6858199999999997</v>
      </c>
      <c r="Y572" s="20">
        <v>7.8609799999999996</v>
      </c>
      <c r="Z572" s="21">
        <v>467</v>
      </c>
      <c r="AA572" s="21">
        <v>0</v>
      </c>
      <c r="AB572" s="21">
        <v>467</v>
      </c>
      <c r="AC572" s="21">
        <v>0</v>
      </c>
      <c r="AD572" s="21">
        <v>18</v>
      </c>
      <c r="AE572" s="21">
        <v>0</v>
      </c>
    </row>
    <row r="573" spans="1:31">
      <c r="A573" s="16">
        <v>565</v>
      </c>
      <c r="B573" s="17" t="s">
        <v>142</v>
      </c>
      <c r="C573" s="17">
        <v>7</v>
      </c>
      <c r="D573" s="17" t="s">
        <v>27</v>
      </c>
      <c r="E573" s="11"/>
      <c r="F573" s="17" t="s">
        <v>128</v>
      </c>
      <c r="G573" s="17" t="s">
        <v>129</v>
      </c>
      <c r="H573" s="18">
        <v>39603</v>
      </c>
      <c r="I573" s="19">
        <v>1</v>
      </c>
      <c r="J573" s="20">
        <v>941.63835800000004</v>
      </c>
      <c r="K573" s="20">
        <v>526.73035400000003</v>
      </c>
      <c r="L573" s="21">
        <v>68</v>
      </c>
      <c r="M573" s="21">
        <v>539</v>
      </c>
      <c r="N573" s="20">
        <v>22.189119999999999</v>
      </c>
      <c r="O573" s="21">
        <v>1652</v>
      </c>
      <c r="P573" s="20">
        <v>154.723206</v>
      </c>
      <c r="Q573" s="20">
        <v>786.91515200000003</v>
      </c>
      <c r="R573" s="20">
        <v>941.63835800000004</v>
      </c>
      <c r="S573" s="20">
        <v>843.51101500000004</v>
      </c>
      <c r="T573" s="20">
        <v>98.127342999999996</v>
      </c>
      <c r="U573" s="21">
        <v>539</v>
      </c>
      <c r="V573" s="20">
        <v>4.0967599999999997</v>
      </c>
      <c r="W573" s="20">
        <v>20.517849999999999</v>
      </c>
      <c r="X573" s="20">
        <v>24.614609999999999</v>
      </c>
      <c r="Y573" s="20">
        <v>22.189119999999999</v>
      </c>
      <c r="Z573" s="21">
        <v>1652</v>
      </c>
      <c r="AA573" s="21">
        <v>0</v>
      </c>
      <c r="AB573" s="21">
        <v>1652</v>
      </c>
      <c r="AC573" s="21">
        <v>0</v>
      </c>
      <c r="AD573" s="21">
        <v>68</v>
      </c>
      <c r="AE573" s="21">
        <v>68</v>
      </c>
    </row>
    <row r="574" spans="1:31">
      <c r="A574" s="16">
        <v>566</v>
      </c>
      <c r="B574" s="17" t="s">
        <v>142</v>
      </c>
      <c r="C574" s="17">
        <v>7</v>
      </c>
      <c r="D574" s="17" t="s">
        <v>27</v>
      </c>
      <c r="E574" s="11"/>
      <c r="F574" s="17" t="s">
        <v>128</v>
      </c>
      <c r="G574" s="17" t="s">
        <v>130</v>
      </c>
      <c r="H574" s="18">
        <v>39806</v>
      </c>
      <c r="I574" s="19">
        <v>1</v>
      </c>
      <c r="J574" s="20">
        <v>652.99662599999999</v>
      </c>
      <c r="K574" s="20">
        <v>429.86767900000001</v>
      </c>
      <c r="L574" s="21">
        <v>70</v>
      </c>
      <c r="M574" s="21">
        <v>521</v>
      </c>
      <c r="N574" s="20">
        <v>19.55255</v>
      </c>
      <c r="O574" s="21">
        <v>1321</v>
      </c>
      <c r="P574" s="20">
        <v>346.14766400000002</v>
      </c>
      <c r="Q574" s="20">
        <v>404.096677</v>
      </c>
      <c r="R574" s="20">
        <v>750.24434099999996</v>
      </c>
      <c r="S574" s="20">
        <v>652.99662599999999</v>
      </c>
      <c r="T574" s="20">
        <v>97.247714999999999</v>
      </c>
      <c r="U574" s="21">
        <v>521</v>
      </c>
      <c r="V574" s="20">
        <v>10.190329999999999</v>
      </c>
      <c r="W574" s="20">
        <v>12.1685</v>
      </c>
      <c r="X574" s="20">
        <v>22.358830000000001</v>
      </c>
      <c r="Y574" s="20">
        <v>19.507539999999999</v>
      </c>
      <c r="Z574" s="21">
        <v>1321</v>
      </c>
      <c r="AA574" s="21">
        <v>0</v>
      </c>
      <c r="AB574" s="21">
        <v>1321</v>
      </c>
      <c r="AC574" s="21">
        <v>0</v>
      </c>
      <c r="AD574" s="21">
        <v>70</v>
      </c>
      <c r="AE574" s="21">
        <v>65</v>
      </c>
    </row>
    <row r="575" spans="1:31">
      <c r="A575" s="16">
        <v>567</v>
      </c>
      <c r="B575" s="17" t="s">
        <v>142</v>
      </c>
      <c r="C575" s="17">
        <v>7</v>
      </c>
      <c r="D575" s="17" t="s">
        <v>27</v>
      </c>
      <c r="E575" s="11"/>
      <c r="F575" s="17" t="s">
        <v>128</v>
      </c>
      <c r="G575" s="17" t="s">
        <v>129</v>
      </c>
      <c r="H575" s="18">
        <v>39909</v>
      </c>
      <c r="I575" s="19">
        <v>1</v>
      </c>
      <c r="J575" s="20">
        <v>562.49928899999998</v>
      </c>
      <c r="K575" s="20">
        <v>512.47070199999996</v>
      </c>
      <c r="L575" s="21">
        <v>65</v>
      </c>
      <c r="M575" s="21">
        <v>429</v>
      </c>
      <c r="N575" s="20">
        <v>16.951149999999998</v>
      </c>
      <c r="O575" s="21">
        <v>1104</v>
      </c>
      <c r="P575" s="20">
        <v>285.58560762000002</v>
      </c>
      <c r="Q575" s="20">
        <v>358.51779138000001</v>
      </c>
      <c r="R575" s="20">
        <v>644.10339899999997</v>
      </c>
      <c r="S575" s="20">
        <v>562.49928899999998</v>
      </c>
      <c r="T575" s="20">
        <v>81.604110000000006</v>
      </c>
      <c r="U575" s="21">
        <v>429</v>
      </c>
      <c r="V575" s="20">
        <v>8.5380500000000001</v>
      </c>
      <c r="W575" s="20">
        <v>10.629300000000001</v>
      </c>
      <c r="X575" s="20">
        <v>19.167349999999999</v>
      </c>
      <c r="Y575" s="20">
        <v>16.862079999999999</v>
      </c>
      <c r="Z575" s="21">
        <v>1104</v>
      </c>
      <c r="AA575" s="21">
        <v>0</v>
      </c>
      <c r="AB575" s="21">
        <v>1104</v>
      </c>
      <c r="AC575" s="21">
        <v>0</v>
      </c>
      <c r="AD575" s="21">
        <v>65</v>
      </c>
      <c r="AE575" s="21">
        <v>65</v>
      </c>
    </row>
    <row r="576" spans="1:31">
      <c r="A576" s="16">
        <v>568</v>
      </c>
      <c r="B576" s="17" t="s">
        <v>142</v>
      </c>
      <c r="C576" s="17">
        <v>7</v>
      </c>
      <c r="D576" s="17" t="s">
        <v>27</v>
      </c>
      <c r="E576" s="11"/>
      <c r="F576" s="17" t="s">
        <v>128</v>
      </c>
      <c r="G576" s="17" t="s">
        <v>129</v>
      </c>
      <c r="H576" s="18">
        <v>40322</v>
      </c>
      <c r="I576" s="19">
        <v>1</v>
      </c>
      <c r="J576" s="20">
        <v>540.06573900000001</v>
      </c>
      <c r="K576" s="20">
        <v>453.74762199999998</v>
      </c>
      <c r="L576" s="21">
        <v>62</v>
      </c>
      <c r="M576" s="21">
        <v>425</v>
      </c>
      <c r="N576" s="20">
        <v>17.07375</v>
      </c>
      <c r="O576" s="21">
        <v>1150</v>
      </c>
      <c r="P576" s="20">
        <v>130.03944999999999</v>
      </c>
      <c r="Q576" s="20">
        <v>410.02628900000002</v>
      </c>
      <c r="R576" s="20">
        <v>540.06573900000001</v>
      </c>
      <c r="S576" s="20">
        <v>508.23089299999998</v>
      </c>
      <c r="T576" s="20">
        <v>31.834845999999999</v>
      </c>
      <c r="U576" s="21">
        <v>425</v>
      </c>
      <c r="V576" s="20">
        <v>4.3506799999999997</v>
      </c>
      <c r="W576" s="20">
        <v>13.71325</v>
      </c>
      <c r="X576" s="20">
        <v>18.063929999999999</v>
      </c>
      <c r="Y576" s="20">
        <v>17.07375</v>
      </c>
      <c r="Z576" s="21">
        <v>1150</v>
      </c>
      <c r="AA576" s="21">
        <v>0</v>
      </c>
      <c r="AB576" s="21">
        <v>1150</v>
      </c>
      <c r="AC576" s="21">
        <v>0</v>
      </c>
      <c r="AD576" s="21">
        <v>62</v>
      </c>
      <c r="AE576" s="21">
        <v>62</v>
      </c>
    </row>
    <row r="577" spans="1:31">
      <c r="A577" s="16">
        <v>569</v>
      </c>
      <c r="B577" s="17" t="s">
        <v>142</v>
      </c>
      <c r="C577" s="17">
        <v>7</v>
      </c>
      <c r="D577" s="17" t="s">
        <v>27</v>
      </c>
      <c r="E577" s="11"/>
      <c r="F577" s="17" t="s">
        <v>128</v>
      </c>
      <c r="G577" s="17" t="s">
        <v>131</v>
      </c>
      <c r="H577" s="18">
        <v>40360</v>
      </c>
      <c r="I577" s="19">
        <v>1</v>
      </c>
      <c r="J577" s="20">
        <v>84.410250000000005</v>
      </c>
      <c r="K577" s="20">
        <v>77.018343000000002</v>
      </c>
      <c r="L577" s="21">
        <v>12</v>
      </c>
      <c r="M577" s="21">
        <v>75</v>
      </c>
      <c r="N577" s="20">
        <v>2.8450000000000002</v>
      </c>
      <c r="O577" s="21">
        <v>191</v>
      </c>
      <c r="P577" s="20">
        <v>23.783999999999999</v>
      </c>
      <c r="Q577" s="20">
        <v>60.626249999999999</v>
      </c>
      <c r="R577" s="20">
        <v>84.410250000000005</v>
      </c>
      <c r="S577" s="20">
        <v>84.410250000000005</v>
      </c>
      <c r="T577" s="20">
        <v>0</v>
      </c>
      <c r="U577" s="21">
        <v>75</v>
      </c>
      <c r="V577" s="20">
        <v>0.79279999999999995</v>
      </c>
      <c r="W577" s="20">
        <v>2.0522</v>
      </c>
      <c r="X577" s="20">
        <v>2.8450000000000002</v>
      </c>
      <c r="Y577" s="20">
        <v>2.8450000000000002</v>
      </c>
      <c r="Z577" s="21">
        <v>191</v>
      </c>
      <c r="AA577" s="21">
        <v>0</v>
      </c>
      <c r="AB577" s="21">
        <v>191</v>
      </c>
      <c r="AC577" s="21">
        <v>0</v>
      </c>
      <c r="AD577" s="21">
        <v>12</v>
      </c>
      <c r="AE577" s="21">
        <v>12</v>
      </c>
    </row>
    <row r="578" spans="1:31">
      <c r="A578" s="16">
        <v>570</v>
      </c>
      <c r="B578" s="17" t="s">
        <v>142</v>
      </c>
      <c r="C578" s="17">
        <v>7</v>
      </c>
      <c r="D578" s="17" t="s">
        <v>27</v>
      </c>
      <c r="E578" s="11"/>
      <c r="F578" s="17" t="s">
        <v>128</v>
      </c>
      <c r="G578" s="17" t="s">
        <v>131</v>
      </c>
      <c r="H578" s="18">
        <v>40710</v>
      </c>
      <c r="I578" s="19">
        <v>1</v>
      </c>
      <c r="J578" s="20">
        <v>420.3852</v>
      </c>
      <c r="K578" s="20">
        <v>281.92172599999998</v>
      </c>
      <c r="L578" s="21">
        <v>84</v>
      </c>
      <c r="M578" s="21">
        <v>378</v>
      </c>
      <c r="N578" s="20">
        <v>13.857200000000001</v>
      </c>
      <c r="O578" s="21">
        <v>920</v>
      </c>
      <c r="P578" s="20">
        <v>176.16903500000001</v>
      </c>
      <c r="Q578" s="20">
        <v>244.21616499999999</v>
      </c>
      <c r="R578" s="20">
        <v>420.3852</v>
      </c>
      <c r="S578" s="20">
        <v>413.255021</v>
      </c>
      <c r="T578" s="20">
        <v>7.130179</v>
      </c>
      <c r="U578" s="21">
        <v>378</v>
      </c>
      <c r="V578" s="20">
        <v>5.8762100000000004</v>
      </c>
      <c r="W578" s="20">
        <v>8.1428799999999999</v>
      </c>
      <c r="X578" s="20">
        <v>14.01909</v>
      </c>
      <c r="Y578" s="20">
        <v>13.78131</v>
      </c>
      <c r="Z578" s="21">
        <v>913</v>
      </c>
      <c r="AA578" s="21">
        <v>7</v>
      </c>
      <c r="AB578" s="21">
        <v>920</v>
      </c>
      <c r="AC578" s="21">
        <v>0</v>
      </c>
      <c r="AD578" s="21">
        <v>83</v>
      </c>
      <c r="AE578" s="21">
        <v>74</v>
      </c>
    </row>
    <row r="579" spans="1:31">
      <c r="A579" s="16">
        <v>571</v>
      </c>
      <c r="B579" s="17" t="s">
        <v>142</v>
      </c>
      <c r="C579" s="17">
        <v>7</v>
      </c>
      <c r="D579" s="17" t="s">
        <v>27</v>
      </c>
      <c r="E579" s="11"/>
      <c r="F579" s="17" t="s">
        <v>128</v>
      </c>
      <c r="G579" s="17" t="s">
        <v>129</v>
      </c>
      <c r="H579" s="18">
        <v>40716</v>
      </c>
      <c r="I579" s="19">
        <v>1</v>
      </c>
      <c r="J579" s="20">
        <v>350.07444900000002</v>
      </c>
      <c r="K579" s="20">
        <v>176.190967</v>
      </c>
      <c r="L579" s="21">
        <v>24</v>
      </c>
      <c r="M579" s="21">
        <v>250</v>
      </c>
      <c r="N579" s="20">
        <v>8.7026400000000006</v>
      </c>
      <c r="O579" s="21">
        <v>661</v>
      </c>
      <c r="P579" s="20">
        <v>150.33991499999999</v>
      </c>
      <c r="Q579" s="20">
        <v>199.734534</v>
      </c>
      <c r="R579" s="20">
        <v>350.07444900000002</v>
      </c>
      <c r="S579" s="20">
        <v>260.38995</v>
      </c>
      <c r="T579" s="20">
        <v>89.684499000000002</v>
      </c>
      <c r="U579" s="21">
        <v>250</v>
      </c>
      <c r="V579" s="20">
        <v>4.9418499999999996</v>
      </c>
      <c r="W579" s="20">
        <v>6.4732200000000004</v>
      </c>
      <c r="X579" s="20">
        <v>11.41507</v>
      </c>
      <c r="Y579" s="20">
        <v>8.7026400000000006</v>
      </c>
      <c r="Z579" s="21">
        <v>646</v>
      </c>
      <c r="AA579" s="21">
        <v>15</v>
      </c>
      <c r="AB579" s="21">
        <v>661</v>
      </c>
      <c r="AC579" s="21">
        <v>0</v>
      </c>
      <c r="AD579" s="21">
        <v>23</v>
      </c>
      <c r="AE579" s="21">
        <v>23</v>
      </c>
    </row>
    <row r="580" spans="1:31">
      <c r="A580" s="16">
        <v>572</v>
      </c>
      <c r="B580" s="17" t="s">
        <v>142</v>
      </c>
      <c r="C580" s="17">
        <v>7</v>
      </c>
      <c r="D580" s="17" t="s">
        <v>27</v>
      </c>
      <c r="E580" s="11"/>
      <c r="F580" s="17" t="s">
        <v>128</v>
      </c>
      <c r="G580" s="17" t="s">
        <v>129</v>
      </c>
      <c r="H580" s="18">
        <v>40984</v>
      </c>
      <c r="I580" s="19">
        <v>1</v>
      </c>
      <c r="J580" s="20">
        <v>223.02315999999999</v>
      </c>
      <c r="K580" s="20">
        <v>101.65128894999999</v>
      </c>
      <c r="L580" s="21">
        <v>18</v>
      </c>
      <c r="M580" s="21">
        <v>142</v>
      </c>
      <c r="N580" s="20">
        <v>5.2347999999999999</v>
      </c>
      <c r="O580" s="21">
        <v>337</v>
      </c>
      <c r="P580" s="20">
        <v>136.68770799999999</v>
      </c>
      <c r="Q580" s="20">
        <v>86.335452000000004</v>
      </c>
      <c r="R580" s="20">
        <v>223.02315999999999</v>
      </c>
      <c r="S580" s="20">
        <v>168.56056000000001</v>
      </c>
      <c r="T580" s="20">
        <v>54.462600000000002</v>
      </c>
      <c r="U580" s="21">
        <v>142</v>
      </c>
      <c r="V580" s="20">
        <v>4.1040400000000004</v>
      </c>
      <c r="W580" s="20">
        <v>2.5618500000000002</v>
      </c>
      <c r="X580" s="20">
        <v>6.6658900000000001</v>
      </c>
      <c r="Y580" s="20">
        <v>5.2347999999999999</v>
      </c>
      <c r="Z580" s="21">
        <v>317</v>
      </c>
      <c r="AA580" s="21">
        <v>19</v>
      </c>
      <c r="AB580" s="21">
        <v>336</v>
      </c>
      <c r="AC580" s="21">
        <v>0</v>
      </c>
      <c r="AD580" s="21">
        <v>15</v>
      </c>
      <c r="AE580" s="21">
        <v>2</v>
      </c>
    </row>
    <row r="581" spans="1:31">
      <c r="A581" s="16">
        <v>573</v>
      </c>
      <c r="B581" s="17" t="s">
        <v>142</v>
      </c>
      <c r="C581" s="17">
        <v>7</v>
      </c>
      <c r="D581" s="17" t="s">
        <v>27</v>
      </c>
      <c r="E581" s="11"/>
      <c r="F581" s="17" t="s">
        <v>128</v>
      </c>
      <c r="G581" s="17" t="s">
        <v>131</v>
      </c>
      <c r="H581" s="18">
        <v>40984</v>
      </c>
      <c r="I581" s="19">
        <v>1</v>
      </c>
      <c r="J581" s="20">
        <v>226.62653</v>
      </c>
      <c r="K581" s="20">
        <v>134.271365</v>
      </c>
      <c r="L581" s="21">
        <v>32</v>
      </c>
      <c r="M581" s="21">
        <v>201</v>
      </c>
      <c r="N581" s="20">
        <v>6.1457699999999997</v>
      </c>
      <c r="O581" s="21">
        <v>462</v>
      </c>
      <c r="P581" s="20">
        <v>82.491827999999998</v>
      </c>
      <c r="Q581" s="20">
        <v>144.134702</v>
      </c>
      <c r="R581" s="20">
        <v>226.62653</v>
      </c>
      <c r="S581" s="20">
        <v>197.88735399999999</v>
      </c>
      <c r="T581" s="20">
        <v>28.739176</v>
      </c>
      <c r="U581" s="21">
        <v>201</v>
      </c>
      <c r="V581" s="20">
        <v>2.44842</v>
      </c>
      <c r="W581" s="20">
        <v>4.3337700000000003</v>
      </c>
      <c r="X581" s="20">
        <v>6.7821899999999999</v>
      </c>
      <c r="Y581" s="20">
        <v>6.1457699999999997</v>
      </c>
      <c r="Z581" s="21">
        <v>462</v>
      </c>
      <c r="AA581" s="21">
        <v>0</v>
      </c>
      <c r="AB581" s="21">
        <v>462</v>
      </c>
      <c r="AC581" s="21">
        <v>0</v>
      </c>
      <c r="AD581" s="21">
        <v>31</v>
      </c>
      <c r="AE581" s="21">
        <v>27</v>
      </c>
    </row>
    <row r="582" spans="1:31">
      <c r="A582" s="16">
        <v>574</v>
      </c>
      <c r="B582" s="17" t="s">
        <v>142</v>
      </c>
      <c r="C582" s="17">
        <v>7</v>
      </c>
      <c r="D582" s="17" t="s">
        <v>27</v>
      </c>
      <c r="E582" s="11"/>
      <c r="F582" s="17" t="s">
        <v>128</v>
      </c>
      <c r="G582" s="17" t="s">
        <v>129</v>
      </c>
      <c r="H582" s="18">
        <v>41065</v>
      </c>
      <c r="I582" s="19">
        <v>1</v>
      </c>
      <c r="J582" s="20">
        <v>89.874579999999995</v>
      </c>
      <c r="K582" s="20">
        <v>40.06918769</v>
      </c>
      <c r="L582" s="21">
        <v>6</v>
      </c>
      <c r="M582" s="21">
        <v>52</v>
      </c>
      <c r="N582" s="20">
        <v>1.9132400000000001</v>
      </c>
      <c r="O582" s="21">
        <v>157</v>
      </c>
      <c r="P582" s="20">
        <v>43.139879999999998</v>
      </c>
      <c r="Q582" s="20">
        <v>46.734699999999997</v>
      </c>
      <c r="R582" s="20">
        <v>89.874579999999995</v>
      </c>
      <c r="S582" s="20">
        <v>61.606327999999998</v>
      </c>
      <c r="T582" s="20">
        <v>28.268252</v>
      </c>
      <c r="U582" s="21">
        <v>52</v>
      </c>
      <c r="V582" s="20">
        <v>1.2688200000000001</v>
      </c>
      <c r="W582" s="20">
        <v>1.3745499999999999</v>
      </c>
      <c r="X582" s="20">
        <v>2.64337</v>
      </c>
      <c r="Y582" s="20">
        <v>1.9132400000000001</v>
      </c>
      <c r="Z582" s="21">
        <v>149</v>
      </c>
      <c r="AA582" s="21">
        <v>10</v>
      </c>
      <c r="AB582" s="21">
        <v>159</v>
      </c>
      <c r="AC582" s="21">
        <v>0</v>
      </c>
      <c r="AD582" s="21">
        <v>4</v>
      </c>
      <c r="AE582" s="21">
        <v>0</v>
      </c>
    </row>
    <row r="583" spans="1:31">
      <c r="A583" s="16">
        <v>575</v>
      </c>
      <c r="B583" s="17" t="s">
        <v>142</v>
      </c>
      <c r="C583" s="17">
        <v>7</v>
      </c>
      <c r="D583" s="17" t="s">
        <v>27</v>
      </c>
      <c r="E583" s="11"/>
      <c r="F583" s="17" t="s">
        <v>128</v>
      </c>
      <c r="G583" s="17" t="s">
        <v>131</v>
      </c>
      <c r="H583" s="18">
        <v>41411</v>
      </c>
      <c r="I583" s="19">
        <v>1</v>
      </c>
      <c r="J583" s="20">
        <v>1074.1202929999999</v>
      </c>
      <c r="K583" s="20">
        <v>531.64369999999997</v>
      </c>
      <c r="L583" s="21">
        <v>170</v>
      </c>
      <c r="M583" s="21">
        <v>895</v>
      </c>
      <c r="N583" s="20">
        <v>31.221019999999999</v>
      </c>
      <c r="O583" s="21">
        <v>2218</v>
      </c>
      <c r="P583" s="20">
        <v>372.49027794</v>
      </c>
      <c r="Q583" s="20">
        <v>319.20453402999999</v>
      </c>
      <c r="R583" s="20">
        <v>691.69481197000005</v>
      </c>
      <c r="S583" s="20">
        <v>684.91230164000001</v>
      </c>
      <c r="T583" s="20">
        <v>6.78251033</v>
      </c>
      <c r="U583" s="21">
        <v>517</v>
      </c>
      <c r="V583" s="20">
        <v>10.920439999999999</v>
      </c>
      <c r="W583" s="20">
        <v>9.3501999999999992</v>
      </c>
      <c r="X583" s="20">
        <v>20.27064</v>
      </c>
      <c r="Y583" s="20">
        <v>20.070250000000001</v>
      </c>
      <c r="Z583" s="21">
        <v>457</v>
      </c>
      <c r="AA583" s="21">
        <v>852</v>
      </c>
      <c r="AB583" s="21">
        <v>1309</v>
      </c>
      <c r="AC583" s="21">
        <v>0</v>
      </c>
      <c r="AD583" s="21">
        <v>32</v>
      </c>
      <c r="AE583" s="21">
        <v>0</v>
      </c>
    </row>
    <row r="584" spans="1:31">
      <c r="A584" s="16">
        <v>576</v>
      </c>
      <c r="B584" s="17" t="s">
        <v>142</v>
      </c>
      <c r="C584" s="17">
        <v>7</v>
      </c>
      <c r="D584" s="17" t="s">
        <v>27</v>
      </c>
      <c r="E584" s="11"/>
      <c r="F584" s="17" t="s">
        <v>128</v>
      </c>
      <c r="G584" s="17" t="s">
        <v>129</v>
      </c>
      <c r="H584" s="18">
        <v>41411</v>
      </c>
      <c r="I584" s="19">
        <v>1</v>
      </c>
      <c r="J584" s="20">
        <v>1131.203041</v>
      </c>
      <c r="K584" s="20">
        <v>414.91927321999998</v>
      </c>
      <c r="L584" s="21">
        <v>56</v>
      </c>
      <c r="M584" s="21">
        <v>707</v>
      </c>
      <c r="N584" s="20">
        <v>24.603100000000001</v>
      </c>
      <c r="O584" s="21">
        <v>1903</v>
      </c>
      <c r="P584" s="20">
        <v>269.49813999999998</v>
      </c>
      <c r="Q584" s="20">
        <v>420.54427299999998</v>
      </c>
      <c r="R584" s="20">
        <v>690.04241300000001</v>
      </c>
      <c r="S584" s="20">
        <v>577.90508250000005</v>
      </c>
      <c r="T584" s="20">
        <v>112.1373305</v>
      </c>
      <c r="U584" s="21">
        <v>463</v>
      </c>
      <c r="V584" s="20">
        <v>7.8916000000000004</v>
      </c>
      <c r="W584" s="20">
        <v>12.31462</v>
      </c>
      <c r="X584" s="20">
        <v>20.206219999999998</v>
      </c>
      <c r="Y584" s="20">
        <v>16.922550000000001</v>
      </c>
      <c r="Z584" s="21">
        <v>0</v>
      </c>
      <c r="AA584" s="21">
        <v>945</v>
      </c>
      <c r="AB584" s="21">
        <v>945</v>
      </c>
      <c r="AC584" s="21">
        <v>0</v>
      </c>
      <c r="AD584" s="21">
        <v>0</v>
      </c>
      <c r="AE584" s="21">
        <v>0</v>
      </c>
    </row>
    <row r="585" spans="1:31">
      <c r="A585" s="16">
        <v>577</v>
      </c>
      <c r="B585" s="17" t="s">
        <v>142</v>
      </c>
      <c r="C585" s="17">
        <v>7</v>
      </c>
      <c r="D585" s="17" t="s">
        <v>27</v>
      </c>
      <c r="E585" s="11"/>
      <c r="F585" s="17" t="s">
        <v>128</v>
      </c>
      <c r="G585" s="17" t="s">
        <v>131</v>
      </c>
      <c r="H585" s="18">
        <v>41465</v>
      </c>
      <c r="I585" s="19">
        <v>1</v>
      </c>
      <c r="J585" s="20">
        <v>156.74850000000001</v>
      </c>
      <c r="K585" s="20">
        <v>114.48289574</v>
      </c>
      <c r="L585" s="21">
        <v>30</v>
      </c>
      <c r="M585" s="21">
        <v>122</v>
      </c>
      <c r="N585" s="20">
        <v>4.59</v>
      </c>
      <c r="O585" s="21">
        <v>296</v>
      </c>
      <c r="P585" s="20">
        <v>4.1662999999999997</v>
      </c>
      <c r="Q585" s="20">
        <v>3.8145549999999999</v>
      </c>
      <c r="R585" s="20">
        <v>7.980855</v>
      </c>
      <c r="S585" s="20">
        <v>7.7383899999999999</v>
      </c>
      <c r="T585" s="20">
        <v>0.24246500000000001</v>
      </c>
      <c r="U585" s="21">
        <v>8</v>
      </c>
      <c r="V585" s="20">
        <v>0.122</v>
      </c>
      <c r="W585" s="20">
        <v>0.112</v>
      </c>
      <c r="X585" s="20">
        <v>0.23400000000000001</v>
      </c>
      <c r="Y585" s="20">
        <v>0.22689999999999999</v>
      </c>
      <c r="Z585" s="21">
        <v>14</v>
      </c>
      <c r="AA585" s="21">
        <v>11</v>
      </c>
      <c r="AB585" s="21">
        <v>25</v>
      </c>
      <c r="AC585" s="21">
        <v>0</v>
      </c>
      <c r="AD585" s="21">
        <v>1</v>
      </c>
      <c r="AE585" s="21">
        <v>0</v>
      </c>
    </row>
    <row r="586" spans="1:31">
      <c r="A586" s="16">
        <v>578</v>
      </c>
      <c r="B586" s="17" t="s">
        <v>142</v>
      </c>
      <c r="C586" s="17">
        <v>7</v>
      </c>
      <c r="D586" s="17" t="s">
        <v>66</v>
      </c>
      <c r="E586" s="11"/>
      <c r="F586" s="17" t="s">
        <v>128</v>
      </c>
      <c r="G586" s="17" t="s">
        <v>129</v>
      </c>
      <c r="H586" s="18">
        <v>39597</v>
      </c>
      <c r="I586" s="19">
        <v>2</v>
      </c>
      <c r="J586" s="20">
        <v>174.30681766000001</v>
      </c>
      <c r="K586" s="20">
        <v>100.08697366</v>
      </c>
      <c r="L586" s="21">
        <v>28</v>
      </c>
      <c r="M586" s="21">
        <v>151</v>
      </c>
      <c r="N586" s="20">
        <v>5.9402499999999998</v>
      </c>
      <c r="O586" s="21">
        <v>412</v>
      </c>
      <c r="P586" s="20">
        <v>67.398098529999999</v>
      </c>
      <c r="Q586" s="20">
        <v>106.90871912999999</v>
      </c>
      <c r="R586" s="20">
        <v>174.30681766000001</v>
      </c>
      <c r="S586" s="20">
        <v>174.30681766000001</v>
      </c>
      <c r="T586" s="20">
        <v>0</v>
      </c>
      <c r="U586" s="21">
        <v>151</v>
      </c>
      <c r="V586" s="20">
        <v>2.36524</v>
      </c>
      <c r="W586" s="20">
        <v>3.5750099999999998</v>
      </c>
      <c r="X586" s="20">
        <v>5.9402499999999998</v>
      </c>
      <c r="Y586" s="20">
        <v>5.9402499999999998</v>
      </c>
      <c r="Z586" s="21">
        <v>412</v>
      </c>
      <c r="AA586" s="21">
        <v>0</v>
      </c>
      <c r="AB586" s="21">
        <v>412</v>
      </c>
      <c r="AC586" s="21">
        <v>0</v>
      </c>
      <c r="AD586" s="21">
        <v>28</v>
      </c>
      <c r="AE586" s="21">
        <v>28</v>
      </c>
    </row>
    <row r="587" spans="1:31">
      <c r="A587" s="16">
        <v>579</v>
      </c>
      <c r="B587" s="17" t="s">
        <v>142</v>
      </c>
      <c r="C587" s="17">
        <v>7</v>
      </c>
      <c r="D587" s="17" t="s">
        <v>66</v>
      </c>
      <c r="E587" s="11"/>
      <c r="F587" s="17" t="s">
        <v>128</v>
      </c>
      <c r="G587" s="17" t="s">
        <v>130</v>
      </c>
      <c r="H587" s="18">
        <v>39839</v>
      </c>
      <c r="I587" s="19">
        <v>2</v>
      </c>
      <c r="J587" s="20">
        <v>777.72045979999996</v>
      </c>
      <c r="K587" s="20">
        <v>653.53069345999995</v>
      </c>
      <c r="L587" s="21">
        <v>111</v>
      </c>
      <c r="M587" s="21">
        <v>630</v>
      </c>
      <c r="N587" s="20">
        <v>26.611499999999999</v>
      </c>
      <c r="O587" s="21">
        <v>2007</v>
      </c>
      <c r="P587" s="20">
        <v>389.52850030000002</v>
      </c>
      <c r="Q587" s="20">
        <v>387.28679441000003</v>
      </c>
      <c r="R587" s="20">
        <v>776.81529470999999</v>
      </c>
      <c r="S587" s="20">
        <v>731.42782856999997</v>
      </c>
      <c r="T587" s="20">
        <v>45.387466140000001</v>
      </c>
      <c r="U587" s="21">
        <v>630</v>
      </c>
      <c r="V587" s="20">
        <v>14.17231</v>
      </c>
      <c r="W587" s="20">
        <v>14.119680000000001</v>
      </c>
      <c r="X587" s="20">
        <v>28.291989999999998</v>
      </c>
      <c r="Y587" s="20">
        <v>26.611499999999999</v>
      </c>
      <c r="Z587" s="21">
        <v>1994</v>
      </c>
      <c r="AA587" s="21">
        <v>13</v>
      </c>
      <c r="AB587" s="21">
        <v>2007</v>
      </c>
      <c r="AC587" s="21">
        <v>0</v>
      </c>
      <c r="AD587" s="21">
        <v>108</v>
      </c>
      <c r="AE587" s="21">
        <v>108</v>
      </c>
    </row>
    <row r="588" spans="1:31">
      <c r="A588" s="16">
        <v>580</v>
      </c>
      <c r="B588" s="17" t="s">
        <v>142</v>
      </c>
      <c r="C588" s="17">
        <v>7</v>
      </c>
      <c r="D588" s="17" t="s">
        <v>66</v>
      </c>
      <c r="E588" s="11"/>
      <c r="F588" s="17" t="s">
        <v>128</v>
      </c>
      <c r="G588" s="17" t="s">
        <v>130</v>
      </c>
      <c r="H588" s="18">
        <v>39909</v>
      </c>
      <c r="I588" s="19">
        <v>2</v>
      </c>
      <c r="J588" s="20">
        <v>89.303229999999999</v>
      </c>
      <c r="K588" s="20">
        <v>75.894499999999994</v>
      </c>
      <c r="L588" s="21">
        <v>31</v>
      </c>
      <c r="M588" s="21">
        <v>78</v>
      </c>
      <c r="N588" s="20">
        <v>3.0966</v>
      </c>
      <c r="O588" s="21">
        <v>190</v>
      </c>
      <c r="P588" s="20">
        <v>47.925624999999997</v>
      </c>
      <c r="Q588" s="20">
        <v>41.299500000000002</v>
      </c>
      <c r="R588" s="20">
        <v>89.225125000000006</v>
      </c>
      <c r="S588" s="20">
        <v>85.156499999999994</v>
      </c>
      <c r="T588" s="20">
        <v>4.0686249999999999</v>
      </c>
      <c r="U588" s="21">
        <v>78</v>
      </c>
      <c r="V588" s="20">
        <v>1.74275</v>
      </c>
      <c r="W588" s="20">
        <v>1.5018</v>
      </c>
      <c r="X588" s="20">
        <v>3.2445499999999998</v>
      </c>
      <c r="Y588" s="20">
        <v>3.0966</v>
      </c>
      <c r="Z588" s="21">
        <v>171</v>
      </c>
      <c r="AA588" s="21">
        <v>19</v>
      </c>
      <c r="AB588" s="21">
        <v>190</v>
      </c>
      <c r="AC588" s="21">
        <v>0</v>
      </c>
      <c r="AD588" s="21">
        <v>24</v>
      </c>
      <c r="AE588" s="21">
        <v>24</v>
      </c>
    </row>
    <row r="589" spans="1:31">
      <c r="A589" s="16">
        <v>581</v>
      </c>
      <c r="B589" s="17" t="s">
        <v>142</v>
      </c>
      <c r="C589" s="17">
        <v>7</v>
      </c>
      <c r="D589" s="17" t="s">
        <v>66</v>
      </c>
      <c r="E589" s="11"/>
      <c r="F589" s="17" t="s">
        <v>128</v>
      </c>
      <c r="G589" s="17" t="s">
        <v>131</v>
      </c>
      <c r="H589" s="18">
        <v>40315</v>
      </c>
      <c r="I589" s="19">
        <v>2</v>
      </c>
      <c r="J589" s="20">
        <v>674.45294124999998</v>
      </c>
      <c r="K589" s="20">
        <v>591.64952163999999</v>
      </c>
      <c r="L589" s="21">
        <v>174</v>
      </c>
      <c r="M589" s="21">
        <v>612</v>
      </c>
      <c r="N589" s="20">
        <v>24.084800000000001</v>
      </c>
      <c r="O589" s="21">
        <v>1552</v>
      </c>
      <c r="P589" s="20">
        <v>367.37511128</v>
      </c>
      <c r="Q589" s="20">
        <v>307.07782996999998</v>
      </c>
      <c r="R589" s="20">
        <v>674.45294124999998</v>
      </c>
      <c r="S589" s="20">
        <v>662.17078961000004</v>
      </c>
      <c r="T589" s="20">
        <v>12.28215164</v>
      </c>
      <c r="U589" s="21">
        <v>612</v>
      </c>
      <c r="V589" s="20">
        <v>13.362719999999999</v>
      </c>
      <c r="W589" s="20">
        <v>11.169</v>
      </c>
      <c r="X589" s="20">
        <v>24.53172</v>
      </c>
      <c r="Y589" s="20">
        <v>24.084800000000001</v>
      </c>
      <c r="Z589" s="21">
        <v>1542</v>
      </c>
      <c r="AA589" s="21">
        <v>10</v>
      </c>
      <c r="AB589" s="21">
        <v>1552</v>
      </c>
      <c r="AC589" s="21">
        <v>64</v>
      </c>
      <c r="AD589" s="21">
        <v>166</v>
      </c>
      <c r="AE589" s="21">
        <v>144</v>
      </c>
    </row>
    <row r="590" spans="1:31">
      <c r="A590" s="16">
        <v>582</v>
      </c>
      <c r="B590" s="17" t="s">
        <v>142</v>
      </c>
      <c r="C590" s="17">
        <v>7</v>
      </c>
      <c r="D590" s="17" t="s">
        <v>66</v>
      </c>
      <c r="E590" s="11"/>
      <c r="F590" s="17" t="s">
        <v>128</v>
      </c>
      <c r="G590" s="17" t="s">
        <v>131</v>
      </c>
      <c r="H590" s="18">
        <v>40702</v>
      </c>
      <c r="I590" s="19">
        <v>2</v>
      </c>
      <c r="J590" s="20">
        <v>530.02324999999996</v>
      </c>
      <c r="K590" s="20">
        <v>370.39634541999999</v>
      </c>
      <c r="L590" s="21">
        <v>154</v>
      </c>
      <c r="M590" s="21">
        <v>435</v>
      </c>
      <c r="N590" s="20">
        <v>18.8523</v>
      </c>
      <c r="O590" s="21">
        <v>1183</v>
      </c>
      <c r="P590" s="20">
        <v>207.13910881999999</v>
      </c>
      <c r="Q590" s="20">
        <v>322.88414117999997</v>
      </c>
      <c r="R590" s="20">
        <v>530.02324999999996</v>
      </c>
      <c r="S590" s="20">
        <v>518.1266789</v>
      </c>
      <c r="T590" s="20">
        <v>11.896571099999999</v>
      </c>
      <c r="U590" s="21">
        <v>435</v>
      </c>
      <c r="V590" s="20">
        <v>7.5335999999999999</v>
      </c>
      <c r="W590" s="20">
        <v>11.7508</v>
      </c>
      <c r="X590" s="20">
        <v>19.284400000000002</v>
      </c>
      <c r="Y590" s="20">
        <v>18.8523</v>
      </c>
      <c r="Z590" s="21">
        <v>1183</v>
      </c>
      <c r="AA590" s="21">
        <v>0</v>
      </c>
      <c r="AB590" s="21">
        <v>1183</v>
      </c>
      <c r="AC590" s="21">
        <v>28</v>
      </c>
      <c r="AD590" s="21">
        <v>154</v>
      </c>
      <c r="AE590" s="21">
        <v>136</v>
      </c>
    </row>
    <row r="591" spans="1:31">
      <c r="A591" s="16">
        <v>583</v>
      </c>
      <c r="B591" s="17" t="s">
        <v>142</v>
      </c>
      <c r="C591" s="17">
        <v>7</v>
      </c>
      <c r="D591" s="17" t="s">
        <v>66</v>
      </c>
      <c r="E591" s="11"/>
      <c r="F591" s="17" t="s">
        <v>128</v>
      </c>
      <c r="G591" s="17" t="s">
        <v>131</v>
      </c>
      <c r="H591" s="18">
        <v>40954</v>
      </c>
      <c r="I591" s="19">
        <v>2</v>
      </c>
      <c r="J591" s="20">
        <v>89.677230629999997</v>
      </c>
      <c r="K591" s="20">
        <v>62.797945290000001</v>
      </c>
      <c r="L591" s="21">
        <v>18</v>
      </c>
      <c r="M591" s="21">
        <v>77</v>
      </c>
      <c r="N591" s="20">
        <v>3.125</v>
      </c>
      <c r="O591" s="21">
        <v>210</v>
      </c>
      <c r="P591" s="20">
        <v>36.001543380000001</v>
      </c>
      <c r="Q591" s="20">
        <v>53.675687250000003</v>
      </c>
      <c r="R591" s="20">
        <v>89.677230629999997</v>
      </c>
      <c r="S591" s="20">
        <v>86.582828169999999</v>
      </c>
      <c r="T591" s="20">
        <v>3.09440246</v>
      </c>
      <c r="U591" s="21">
        <v>77</v>
      </c>
      <c r="V591" s="20">
        <v>1.3019000000000001</v>
      </c>
      <c r="W591" s="20">
        <v>1.9347000000000001</v>
      </c>
      <c r="X591" s="20">
        <v>3.2366000000000001</v>
      </c>
      <c r="Y591" s="20">
        <v>3.125</v>
      </c>
      <c r="Z591" s="21">
        <v>210</v>
      </c>
      <c r="AA591" s="21">
        <v>0</v>
      </c>
      <c r="AB591" s="21">
        <v>210</v>
      </c>
      <c r="AC591" s="21">
        <v>0</v>
      </c>
      <c r="AD591" s="21">
        <v>18</v>
      </c>
      <c r="AE591" s="21">
        <v>0</v>
      </c>
    </row>
    <row r="592" spans="1:31">
      <c r="A592" s="16">
        <v>584</v>
      </c>
      <c r="B592" s="17" t="s">
        <v>142</v>
      </c>
      <c r="C592" s="17">
        <v>7</v>
      </c>
      <c r="D592" s="17" t="s">
        <v>66</v>
      </c>
      <c r="E592" s="11"/>
      <c r="F592" s="17" t="s">
        <v>128</v>
      </c>
      <c r="G592" s="17" t="s">
        <v>129</v>
      </c>
      <c r="H592" s="18">
        <v>40998</v>
      </c>
      <c r="I592" s="19">
        <v>2</v>
      </c>
      <c r="J592" s="20">
        <v>234.03228462999999</v>
      </c>
      <c r="K592" s="20">
        <v>116.39921359</v>
      </c>
      <c r="L592" s="21">
        <v>26</v>
      </c>
      <c r="M592" s="21">
        <v>144</v>
      </c>
      <c r="N592" s="20">
        <v>5.8034999999999997</v>
      </c>
      <c r="O592" s="21">
        <v>432</v>
      </c>
      <c r="P592" s="20">
        <v>120.05647318</v>
      </c>
      <c r="Q592" s="20">
        <v>113.97581144999999</v>
      </c>
      <c r="R592" s="20">
        <v>234.03228462999999</v>
      </c>
      <c r="S592" s="20">
        <v>160.97490562999999</v>
      </c>
      <c r="T592" s="20">
        <v>73.057378999999997</v>
      </c>
      <c r="U592" s="21">
        <v>147</v>
      </c>
      <c r="V592" s="20">
        <v>3.7949000000000002</v>
      </c>
      <c r="W592" s="20">
        <v>3.5009999999999999</v>
      </c>
      <c r="X592" s="20">
        <v>7.2958999999999996</v>
      </c>
      <c r="Y592" s="20">
        <v>5.8034999999999997</v>
      </c>
      <c r="Z592" s="21">
        <v>417</v>
      </c>
      <c r="AA592" s="21">
        <v>15</v>
      </c>
      <c r="AB592" s="21">
        <v>432</v>
      </c>
      <c r="AC592" s="21">
        <v>0</v>
      </c>
      <c r="AD592" s="21">
        <v>24</v>
      </c>
      <c r="AE592" s="21">
        <v>0</v>
      </c>
    </row>
    <row r="593" spans="1:31">
      <c r="A593" s="16">
        <v>585</v>
      </c>
      <c r="B593" s="17" t="s">
        <v>142</v>
      </c>
      <c r="C593" s="17">
        <v>7</v>
      </c>
      <c r="D593" s="17" t="s">
        <v>66</v>
      </c>
      <c r="E593" s="11"/>
      <c r="F593" s="17" t="s">
        <v>128</v>
      </c>
      <c r="G593" s="17" t="s">
        <v>131</v>
      </c>
      <c r="H593" s="18">
        <v>41047</v>
      </c>
      <c r="I593" s="19">
        <v>2</v>
      </c>
      <c r="J593" s="20">
        <v>50.28804882</v>
      </c>
      <c r="K593" s="20">
        <v>32.376178320000001</v>
      </c>
      <c r="L593" s="21">
        <v>11</v>
      </c>
      <c r="M593" s="21">
        <v>48</v>
      </c>
      <c r="N593" s="20">
        <v>1.6412</v>
      </c>
      <c r="O593" s="21">
        <v>97</v>
      </c>
      <c r="P593" s="20">
        <v>31.373468559999999</v>
      </c>
      <c r="Q593" s="20">
        <v>18.914580260000001</v>
      </c>
      <c r="R593" s="20">
        <v>50.28804882</v>
      </c>
      <c r="S593" s="20">
        <v>45.399456360000002</v>
      </c>
      <c r="T593" s="20">
        <v>4.8885924599999999</v>
      </c>
      <c r="U593" s="21">
        <v>48</v>
      </c>
      <c r="V593" s="20">
        <v>1.1359999999999999</v>
      </c>
      <c r="W593" s="20">
        <v>0.68220000000000003</v>
      </c>
      <c r="X593" s="20">
        <v>1.8182</v>
      </c>
      <c r="Y593" s="20">
        <v>1.6412</v>
      </c>
      <c r="Z593" s="21">
        <v>97</v>
      </c>
      <c r="AA593" s="21">
        <v>0</v>
      </c>
      <c r="AB593" s="21">
        <v>97</v>
      </c>
      <c r="AC593" s="21">
        <v>0</v>
      </c>
      <c r="AD593" s="21">
        <v>11</v>
      </c>
      <c r="AE593" s="21">
        <v>0</v>
      </c>
    </row>
    <row r="594" spans="1:31">
      <c r="A594" s="16">
        <v>586</v>
      </c>
      <c r="B594" s="17" t="s">
        <v>142</v>
      </c>
      <c r="C594" s="17">
        <v>7</v>
      </c>
      <c r="D594" s="17" t="s">
        <v>66</v>
      </c>
      <c r="E594" s="11"/>
      <c r="F594" s="17" t="s">
        <v>128</v>
      </c>
      <c r="G594" s="17" t="s">
        <v>129</v>
      </c>
      <c r="H594" s="18">
        <v>41065</v>
      </c>
      <c r="I594" s="19">
        <v>2</v>
      </c>
      <c r="J594" s="20">
        <v>319.85608000000002</v>
      </c>
      <c r="K594" s="20">
        <v>150</v>
      </c>
      <c r="L594" s="21">
        <v>56</v>
      </c>
      <c r="M594" s="21">
        <v>208</v>
      </c>
      <c r="N594" s="20">
        <v>8.3829999999999991</v>
      </c>
      <c r="O594" s="21">
        <v>600</v>
      </c>
      <c r="P594" s="20">
        <v>121.436575</v>
      </c>
      <c r="Q594" s="20">
        <v>198.41950499999999</v>
      </c>
      <c r="R594" s="20">
        <v>319.85608000000002</v>
      </c>
      <c r="S594" s="20">
        <v>232.62825000000001</v>
      </c>
      <c r="T594" s="20">
        <v>87.227829999999997</v>
      </c>
      <c r="U594" s="21">
        <v>208</v>
      </c>
      <c r="V594" s="20">
        <v>3.68024</v>
      </c>
      <c r="W594" s="20">
        <v>6.4622200000000003</v>
      </c>
      <c r="X594" s="20">
        <v>10.14246</v>
      </c>
      <c r="Y594" s="20">
        <v>8.3829999999999991</v>
      </c>
      <c r="Z594" s="21">
        <v>550</v>
      </c>
      <c r="AA594" s="21">
        <v>50</v>
      </c>
      <c r="AB594" s="21">
        <v>600</v>
      </c>
      <c r="AC594" s="21">
        <v>17</v>
      </c>
      <c r="AD594" s="21">
        <v>47</v>
      </c>
      <c r="AE594" s="21">
        <v>0</v>
      </c>
    </row>
    <row r="595" spans="1:31">
      <c r="A595" s="16">
        <v>587</v>
      </c>
      <c r="B595" s="17" t="s">
        <v>142</v>
      </c>
      <c r="C595" s="17">
        <v>7</v>
      </c>
      <c r="D595" s="17" t="s">
        <v>66</v>
      </c>
      <c r="E595" s="11"/>
      <c r="F595" s="17" t="s">
        <v>128</v>
      </c>
      <c r="G595" s="17" t="s">
        <v>131</v>
      </c>
      <c r="H595" s="18">
        <v>41486</v>
      </c>
      <c r="I595" s="19">
        <v>2</v>
      </c>
      <c r="J595" s="20">
        <v>1695.431378</v>
      </c>
      <c r="K595" s="20">
        <v>975.917554</v>
      </c>
      <c r="L595" s="21">
        <v>318</v>
      </c>
      <c r="M595" s="21">
        <v>1332</v>
      </c>
      <c r="N595" s="20">
        <v>56.158259999999999</v>
      </c>
      <c r="O595" s="21">
        <v>3590</v>
      </c>
      <c r="P595" s="20">
        <v>0</v>
      </c>
      <c r="Q595" s="20">
        <v>455.53403272000003</v>
      </c>
      <c r="R595" s="20">
        <v>455.53403272000003</v>
      </c>
      <c r="S595" s="20">
        <v>440.24420213000002</v>
      </c>
      <c r="T595" s="20">
        <v>15.289830589999999</v>
      </c>
      <c r="U595" s="21">
        <v>328</v>
      </c>
      <c r="V595" s="20">
        <v>7.3130600000000001</v>
      </c>
      <c r="W595" s="20">
        <v>7.2113199999999997</v>
      </c>
      <c r="X595" s="20">
        <v>14.524380000000001</v>
      </c>
      <c r="Y595" s="20">
        <v>13.921659999999999</v>
      </c>
      <c r="Z595" s="21">
        <v>895</v>
      </c>
      <c r="AA595" s="21">
        <v>6</v>
      </c>
      <c r="AB595" s="21">
        <v>901</v>
      </c>
      <c r="AC595" s="21">
        <v>0</v>
      </c>
      <c r="AD595" s="21">
        <v>118</v>
      </c>
      <c r="AE595" s="21">
        <v>25</v>
      </c>
    </row>
    <row r="596" spans="1:31">
      <c r="A596" s="16">
        <v>588</v>
      </c>
      <c r="B596" s="17" t="s">
        <v>142</v>
      </c>
      <c r="C596" s="17">
        <v>7</v>
      </c>
      <c r="D596" s="17" t="s">
        <v>33</v>
      </c>
      <c r="E596" s="11"/>
      <c r="F596" s="17" t="s">
        <v>128</v>
      </c>
      <c r="G596" s="17" t="s">
        <v>130</v>
      </c>
      <c r="H596" s="18">
        <v>39850</v>
      </c>
      <c r="I596" s="19">
        <v>1</v>
      </c>
      <c r="J596" s="20">
        <v>133.36427943000001</v>
      </c>
      <c r="K596" s="20">
        <v>91.598503870000002</v>
      </c>
      <c r="L596" s="21">
        <v>14</v>
      </c>
      <c r="M596" s="21">
        <v>107</v>
      </c>
      <c r="N596" s="20">
        <v>3.2762600000000002</v>
      </c>
      <c r="O596" s="21">
        <v>361</v>
      </c>
      <c r="P596" s="20">
        <v>85.125329390000005</v>
      </c>
      <c r="Q596" s="20">
        <v>48.238950000000003</v>
      </c>
      <c r="R596" s="20">
        <v>133.36427939000001</v>
      </c>
      <c r="S596" s="20">
        <v>98.008242960000004</v>
      </c>
      <c r="T596" s="20">
        <v>35.356036430000003</v>
      </c>
      <c r="U596" s="21">
        <v>107</v>
      </c>
      <c r="V596" s="20">
        <v>3.3277000000000001</v>
      </c>
      <c r="W596" s="20">
        <v>1.0637000000000001</v>
      </c>
      <c r="X596" s="20">
        <v>4.3914</v>
      </c>
      <c r="Y596" s="20">
        <v>3.2762600000000002</v>
      </c>
      <c r="Z596" s="21">
        <v>361</v>
      </c>
      <c r="AA596" s="21">
        <v>0</v>
      </c>
      <c r="AB596" s="21">
        <v>361</v>
      </c>
      <c r="AC596" s="21">
        <v>0</v>
      </c>
      <c r="AD596" s="21">
        <v>14</v>
      </c>
      <c r="AE596" s="21">
        <v>14</v>
      </c>
    </row>
    <row r="597" spans="1:31">
      <c r="A597" s="16">
        <v>589</v>
      </c>
      <c r="B597" s="17" t="s">
        <v>142</v>
      </c>
      <c r="C597" s="17">
        <v>7</v>
      </c>
      <c r="D597" s="17" t="s">
        <v>33</v>
      </c>
      <c r="E597" s="11"/>
      <c r="F597" s="17" t="s">
        <v>128</v>
      </c>
      <c r="G597" s="17" t="s">
        <v>131</v>
      </c>
      <c r="H597" s="18">
        <v>40333</v>
      </c>
      <c r="I597" s="19">
        <v>1</v>
      </c>
      <c r="J597" s="20">
        <v>116.8203</v>
      </c>
      <c r="K597" s="20">
        <v>107.25347154000001</v>
      </c>
      <c r="L597" s="21">
        <v>19</v>
      </c>
      <c r="M597" s="21">
        <v>110</v>
      </c>
      <c r="N597" s="20">
        <v>3.89811</v>
      </c>
      <c r="O597" s="21">
        <v>292</v>
      </c>
      <c r="P597" s="20">
        <v>86.692325589999996</v>
      </c>
      <c r="Q597" s="20">
        <v>30.12797441</v>
      </c>
      <c r="R597" s="20">
        <v>116.8203</v>
      </c>
      <c r="S597" s="20">
        <v>114.75868876</v>
      </c>
      <c r="T597" s="20">
        <v>2.06161124</v>
      </c>
      <c r="U597" s="21">
        <v>110</v>
      </c>
      <c r="V597" s="20">
        <v>2.8963100000000002</v>
      </c>
      <c r="W597" s="20">
        <v>1.0204</v>
      </c>
      <c r="X597" s="20">
        <v>3.9167100000000001</v>
      </c>
      <c r="Y597" s="20">
        <v>3.8458700000000001</v>
      </c>
      <c r="Z597" s="21">
        <v>292</v>
      </c>
      <c r="AA597" s="21">
        <v>0</v>
      </c>
      <c r="AB597" s="21">
        <v>292</v>
      </c>
      <c r="AC597" s="21">
        <v>0</v>
      </c>
      <c r="AD597" s="21">
        <v>19</v>
      </c>
      <c r="AE597" s="21">
        <v>19</v>
      </c>
    </row>
    <row r="598" spans="1:31">
      <c r="A598" s="16">
        <v>590</v>
      </c>
      <c r="B598" s="17" t="s">
        <v>142</v>
      </c>
      <c r="C598" s="17">
        <v>7</v>
      </c>
      <c r="D598" s="17" t="s">
        <v>33</v>
      </c>
      <c r="E598" s="11"/>
      <c r="F598" s="17" t="s">
        <v>128</v>
      </c>
      <c r="G598" s="17" t="s">
        <v>129</v>
      </c>
      <c r="H598" s="18">
        <v>40680</v>
      </c>
      <c r="I598" s="19">
        <v>1</v>
      </c>
      <c r="J598" s="20">
        <v>85.498199999999997</v>
      </c>
      <c r="K598" s="20">
        <v>56.264946999999999</v>
      </c>
      <c r="L598" s="21">
        <v>10</v>
      </c>
      <c r="M598" s="21">
        <v>71</v>
      </c>
      <c r="N598" s="20">
        <v>2.46549</v>
      </c>
      <c r="O598" s="21">
        <v>187</v>
      </c>
      <c r="P598" s="20">
        <v>71.837439000000003</v>
      </c>
      <c r="Q598" s="20">
        <v>6.1562729999999997</v>
      </c>
      <c r="R598" s="20">
        <v>77.993712000000002</v>
      </c>
      <c r="S598" s="20">
        <v>66.460211999999999</v>
      </c>
      <c r="T598" s="20">
        <v>11.5335</v>
      </c>
      <c r="U598" s="21">
        <v>62</v>
      </c>
      <c r="V598" s="20">
        <v>2.64473</v>
      </c>
      <c r="W598" s="20">
        <v>0.20521</v>
      </c>
      <c r="X598" s="20">
        <v>2.8499400000000001</v>
      </c>
      <c r="Y598" s="20">
        <v>2.4655900000000002</v>
      </c>
      <c r="Z598" s="21">
        <v>187</v>
      </c>
      <c r="AA598" s="21">
        <v>0</v>
      </c>
      <c r="AB598" s="21">
        <v>187</v>
      </c>
      <c r="AC598" s="21">
        <v>0</v>
      </c>
      <c r="AD598" s="21">
        <v>10</v>
      </c>
      <c r="AE598" s="21">
        <v>8</v>
      </c>
    </row>
    <row r="599" spans="1:31">
      <c r="A599" s="16">
        <v>591</v>
      </c>
      <c r="B599" s="17" t="s">
        <v>142</v>
      </c>
      <c r="C599" s="17">
        <v>7</v>
      </c>
      <c r="D599" s="17" t="s">
        <v>33</v>
      </c>
      <c r="E599" s="11"/>
      <c r="F599" s="17" t="s">
        <v>128</v>
      </c>
      <c r="G599" s="17" t="s">
        <v>129</v>
      </c>
      <c r="H599" s="18">
        <v>40968</v>
      </c>
      <c r="I599" s="19">
        <v>1</v>
      </c>
      <c r="J599" s="20">
        <v>42.470100000000002</v>
      </c>
      <c r="K599" s="20">
        <v>26.35432883</v>
      </c>
      <c r="L599" s="21">
        <v>3</v>
      </c>
      <c r="M599" s="21">
        <v>50</v>
      </c>
      <c r="N599" s="20">
        <v>1.1565000000000001</v>
      </c>
      <c r="O599" s="21">
        <v>126</v>
      </c>
      <c r="P599" s="20">
        <v>36.130200000000002</v>
      </c>
      <c r="Q599" s="20">
        <v>6.306</v>
      </c>
      <c r="R599" s="20">
        <v>42.436199999999999</v>
      </c>
      <c r="S599" s="20">
        <v>34.644838360000001</v>
      </c>
      <c r="T599" s="20">
        <v>7.7913616399999999</v>
      </c>
      <c r="U599" s="21">
        <v>50</v>
      </c>
      <c r="V599" s="20">
        <v>1.20604</v>
      </c>
      <c r="W599" s="20">
        <v>0.2102</v>
      </c>
      <c r="X599" s="20">
        <v>1.4162399999999999</v>
      </c>
      <c r="Y599" s="20">
        <v>1.1565000000000001</v>
      </c>
      <c r="Z599" s="21">
        <v>126</v>
      </c>
      <c r="AA599" s="21">
        <v>0</v>
      </c>
      <c r="AB599" s="21">
        <v>126</v>
      </c>
      <c r="AC599" s="21">
        <v>0</v>
      </c>
      <c r="AD599" s="21">
        <v>3</v>
      </c>
      <c r="AE599" s="21">
        <v>3</v>
      </c>
    </row>
    <row r="600" spans="1:31">
      <c r="A600" s="16">
        <v>592</v>
      </c>
      <c r="B600" s="17" t="s">
        <v>142</v>
      </c>
      <c r="C600" s="17">
        <v>7</v>
      </c>
      <c r="D600" s="17" t="s">
        <v>33</v>
      </c>
      <c r="E600" s="11"/>
      <c r="F600" s="17" t="s">
        <v>128</v>
      </c>
      <c r="G600" s="17" t="s">
        <v>129</v>
      </c>
      <c r="H600" s="18">
        <v>41073</v>
      </c>
      <c r="I600" s="19">
        <v>1</v>
      </c>
      <c r="J600" s="20">
        <v>6.5970000000000004</v>
      </c>
      <c r="K600" s="20">
        <v>4.8237009999999998</v>
      </c>
      <c r="L600" s="21">
        <v>1</v>
      </c>
      <c r="M600" s="21">
        <v>5</v>
      </c>
      <c r="N600" s="20">
        <v>0.2145</v>
      </c>
      <c r="O600" s="21">
        <v>12</v>
      </c>
      <c r="P600" s="20">
        <v>4.827</v>
      </c>
      <c r="Q600" s="20">
        <v>1.77</v>
      </c>
      <c r="R600" s="20">
        <v>6.5970000000000004</v>
      </c>
      <c r="S600" s="20">
        <v>6.4080000000000004</v>
      </c>
      <c r="T600" s="20">
        <v>0.189</v>
      </c>
      <c r="U600" s="21">
        <v>5</v>
      </c>
      <c r="V600" s="20">
        <v>0.16089999999999999</v>
      </c>
      <c r="W600" s="20">
        <v>5.8999999999999997E-2</v>
      </c>
      <c r="X600" s="20">
        <v>0.21990000000000001</v>
      </c>
      <c r="Y600" s="20">
        <v>0.21360000000000001</v>
      </c>
      <c r="Z600" s="21">
        <v>12</v>
      </c>
      <c r="AA600" s="21">
        <v>0</v>
      </c>
      <c r="AB600" s="21">
        <v>12</v>
      </c>
      <c r="AC600" s="21">
        <v>0</v>
      </c>
      <c r="AD600" s="21">
        <v>1</v>
      </c>
      <c r="AE600" s="21">
        <v>0</v>
      </c>
    </row>
    <row r="601" spans="1:31">
      <c r="A601" s="16">
        <v>593</v>
      </c>
      <c r="B601" s="17" t="s">
        <v>142</v>
      </c>
      <c r="C601" s="17">
        <v>7</v>
      </c>
      <c r="D601" s="17" t="s">
        <v>33</v>
      </c>
      <c r="E601" s="11"/>
      <c r="F601" s="17" t="s">
        <v>128</v>
      </c>
      <c r="G601" s="17" t="s">
        <v>129</v>
      </c>
      <c r="H601" s="18">
        <v>41428</v>
      </c>
      <c r="I601" s="19">
        <v>1</v>
      </c>
      <c r="J601" s="20">
        <v>358.78668900000002</v>
      </c>
      <c r="K601" s="20">
        <v>310.18585200000001</v>
      </c>
      <c r="L601" s="21">
        <v>30</v>
      </c>
      <c r="M601" s="21">
        <v>368</v>
      </c>
      <c r="N601" s="20">
        <v>10.97207</v>
      </c>
      <c r="O601" s="21">
        <v>909</v>
      </c>
      <c r="P601" s="20">
        <v>88.253154809999998</v>
      </c>
      <c r="Q601" s="20">
        <v>0</v>
      </c>
      <c r="R601" s="20">
        <v>88.253154809999998</v>
      </c>
      <c r="S601" s="20">
        <v>88.253154809999998</v>
      </c>
      <c r="T601" s="20">
        <v>0</v>
      </c>
      <c r="U601" s="21">
        <v>56</v>
      </c>
      <c r="V601" s="20">
        <v>2.7058</v>
      </c>
      <c r="W601" s="20">
        <v>0</v>
      </c>
      <c r="X601" s="20">
        <v>2.7058</v>
      </c>
      <c r="Y601" s="20">
        <v>2.7058</v>
      </c>
      <c r="Z601" s="21">
        <v>98</v>
      </c>
      <c r="AA601" s="21">
        <v>375</v>
      </c>
      <c r="AB601" s="21">
        <v>473</v>
      </c>
      <c r="AC601" s="21">
        <v>0</v>
      </c>
      <c r="AD601" s="21">
        <v>5</v>
      </c>
      <c r="AE601" s="21">
        <v>0</v>
      </c>
    </row>
    <row r="602" spans="1:31">
      <c r="A602" s="16">
        <v>594</v>
      </c>
      <c r="B602" s="17" t="s">
        <v>142</v>
      </c>
      <c r="C602" s="17">
        <v>7</v>
      </c>
      <c r="D602" s="17" t="s">
        <v>35</v>
      </c>
      <c r="E602" s="11"/>
      <c r="F602" s="17" t="s">
        <v>128</v>
      </c>
      <c r="G602" s="17" t="s">
        <v>129</v>
      </c>
      <c r="H602" s="18">
        <v>39645</v>
      </c>
      <c r="I602" s="19">
        <v>1</v>
      </c>
      <c r="J602" s="20">
        <v>173.07185075000001</v>
      </c>
      <c r="K602" s="20">
        <v>130.88933205000001</v>
      </c>
      <c r="L602" s="21">
        <v>21</v>
      </c>
      <c r="M602" s="21">
        <v>194</v>
      </c>
      <c r="N602" s="20">
        <v>7.4556399999999998</v>
      </c>
      <c r="O602" s="21">
        <v>509</v>
      </c>
      <c r="P602" s="20">
        <v>33.8223403</v>
      </c>
      <c r="Q602" s="20">
        <v>142.38361044999999</v>
      </c>
      <c r="R602" s="20">
        <v>176.20595075</v>
      </c>
      <c r="S602" s="20">
        <v>172.20018279999999</v>
      </c>
      <c r="T602" s="20">
        <v>4.0057679500000001</v>
      </c>
      <c r="U602" s="21">
        <v>194</v>
      </c>
      <c r="V602" s="20">
        <v>1.6476999999999999</v>
      </c>
      <c r="W602" s="20">
        <v>5.8569699999999996</v>
      </c>
      <c r="X602" s="20">
        <v>7.50467</v>
      </c>
      <c r="Y602" s="20">
        <v>7.2957299999999998</v>
      </c>
      <c r="Z602" s="21">
        <v>509</v>
      </c>
      <c r="AA602" s="21">
        <v>0</v>
      </c>
      <c r="AB602" s="21">
        <v>509</v>
      </c>
      <c r="AC602" s="21">
        <v>0</v>
      </c>
      <c r="AD602" s="21">
        <v>21</v>
      </c>
      <c r="AE602" s="21">
        <v>20</v>
      </c>
    </row>
    <row r="603" spans="1:31">
      <c r="A603" s="16">
        <v>595</v>
      </c>
      <c r="B603" s="17" t="s">
        <v>142</v>
      </c>
      <c r="C603" s="17">
        <v>7</v>
      </c>
      <c r="D603" s="17" t="s">
        <v>35</v>
      </c>
      <c r="E603" s="11"/>
      <c r="F603" s="17" t="s">
        <v>128</v>
      </c>
      <c r="G603" s="17" t="s">
        <v>130</v>
      </c>
      <c r="H603" s="18">
        <v>39883</v>
      </c>
      <c r="I603" s="19">
        <v>1</v>
      </c>
      <c r="J603" s="20">
        <v>288.70686332000002</v>
      </c>
      <c r="K603" s="20">
        <v>241.89324289000001</v>
      </c>
      <c r="L603" s="21">
        <v>31</v>
      </c>
      <c r="M603" s="21">
        <v>301</v>
      </c>
      <c r="N603" s="20">
        <v>12.14715</v>
      </c>
      <c r="O603" s="21">
        <v>1039</v>
      </c>
      <c r="P603" s="20">
        <v>87.487887499999999</v>
      </c>
      <c r="Q603" s="20">
        <v>201.21897582</v>
      </c>
      <c r="R603" s="20">
        <v>288.70686332000002</v>
      </c>
      <c r="S603" s="20">
        <v>257.33323711999998</v>
      </c>
      <c r="T603" s="20">
        <v>31.3736262</v>
      </c>
      <c r="U603" s="21">
        <v>260</v>
      </c>
      <c r="V603" s="20">
        <v>3.9560499999999998</v>
      </c>
      <c r="W603" s="20">
        <v>9.5398999999999994</v>
      </c>
      <c r="X603" s="20">
        <v>13.495950000000001</v>
      </c>
      <c r="Y603" s="20">
        <v>11.96645</v>
      </c>
      <c r="Z603" s="21">
        <v>1039</v>
      </c>
      <c r="AA603" s="21">
        <v>0</v>
      </c>
      <c r="AB603" s="21">
        <v>1039</v>
      </c>
      <c r="AC603" s="21">
        <v>0</v>
      </c>
      <c r="AD603" s="21">
        <v>11</v>
      </c>
      <c r="AE603" s="21">
        <v>10</v>
      </c>
    </row>
    <row r="604" spans="1:31">
      <c r="A604" s="16">
        <v>596</v>
      </c>
      <c r="B604" s="17" t="s">
        <v>142</v>
      </c>
      <c r="C604" s="17">
        <v>7</v>
      </c>
      <c r="D604" s="17" t="s">
        <v>35</v>
      </c>
      <c r="E604" s="11"/>
      <c r="F604" s="17" t="s">
        <v>128</v>
      </c>
      <c r="G604" s="17" t="s">
        <v>129</v>
      </c>
      <c r="H604" s="18">
        <v>40268</v>
      </c>
      <c r="I604" s="19">
        <v>1</v>
      </c>
      <c r="J604" s="20">
        <v>137.45877901</v>
      </c>
      <c r="K604" s="20">
        <v>127.02047674000001</v>
      </c>
      <c r="L604" s="21">
        <v>25</v>
      </c>
      <c r="M604" s="21">
        <v>171</v>
      </c>
      <c r="N604" s="20">
        <v>6.9595099999999999</v>
      </c>
      <c r="O604" s="21">
        <v>375</v>
      </c>
      <c r="P604" s="20">
        <v>49.057756189999999</v>
      </c>
      <c r="Q604" s="20">
        <v>88.401022819999994</v>
      </c>
      <c r="R604" s="20">
        <v>137.45877901</v>
      </c>
      <c r="S604" s="20">
        <v>136.85130401000001</v>
      </c>
      <c r="T604" s="20">
        <v>0.60747499999999999</v>
      </c>
      <c r="U604" s="21">
        <v>171</v>
      </c>
      <c r="V604" s="20">
        <v>2.6854900000000002</v>
      </c>
      <c r="W604" s="20">
        <v>4.3332100000000002</v>
      </c>
      <c r="X604" s="20">
        <v>7.0186999999999999</v>
      </c>
      <c r="Y604" s="20">
        <v>6.9595099999999999</v>
      </c>
      <c r="Z604" s="21">
        <v>375</v>
      </c>
      <c r="AA604" s="21">
        <v>0</v>
      </c>
      <c r="AB604" s="21">
        <v>375</v>
      </c>
      <c r="AC604" s="21">
        <v>64</v>
      </c>
      <c r="AD604" s="21">
        <v>25</v>
      </c>
      <c r="AE604" s="21">
        <v>5</v>
      </c>
    </row>
    <row r="605" spans="1:31">
      <c r="A605" s="16">
        <v>597</v>
      </c>
      <c r="B605" s="17" t="s">
        <v>142</v>
      </c>
      <c r="C605" s="17">
        <v>7</v>
      </c>
      <c r="D605" s="17" t="s">
        <v>35</v>
      </c>
      <c r="E605" s="11"/>
      <c r="F605" s="17" t="s">
        <v>128</v>
      </c>
      <c r="G605" s="17" t="s">
        <v>131</v>
      </c>
      <c r="H605" s="18">
        <v>40786</v>
      </c>
      <c r="I605" s="19">
        <v>1</v>
      </c>
      <c r="J605" s="20">
        <v>212.40576159</v>
      </c>
      <c r="K605" s="20">
        <v>152.90023474</v>
      </c>
      <c r="L605" s="21">
        <v>29</v>
      </c>
      <c r="M605" s="21">
        <v>204</v>
      </c>
      <c r="N605" s="20">
        <v>8.8186</v>
      </c>
      <c r="O605" s="21">
        <v>589</v>
      </c>
      <c r="P605" s="20">
        <v>46.835767150000002</v>
      </c>
      <c r="Q605" s="20">
        <v>165.49961483999999</v>
      </c>
      <c r="R605" s="20">
        <v>212.33538199</v>
      </c>
      <c r="S605" s="20">
        <v>200.41975968</v>
      </c>
      <c r="T605" s="20">
        <v>11.91562231</v>
      </c>
      <c r="U605" s="21">
        <v>204</v>
      </c>
      <c r="V605" s="20">
        <v>1.9644299999999999</v>
      </c>
      <c r="W605" s="20">
        <v>7.2024400000000002</v>
      </c>
      <c r="X605" s="20">
        <v>9.1668699999999994</v>
      </c>
      <c r="Y605" s="20">
        <v>8.8186</v>
      </c>
      <c r="Z605" s="21">
        <v>585</v>
      </c>
      <c r="AA605" s="21">
        <v>4</v>
      </c>
      <c r="AB605" s="21">
        <v>589</v>
      </c>
      <c r="AC605" s="21">
        <v>0</v>
      </c>
      <c r="AD605" s="21">
        <v>29</v>
      </c>
      <c r="AE605" s="21">
        <v>0</v>
      </c>
    </row>
    <row r="606" spans="1:31">
      <c r="A606" s="16">
        <v>598</v>
      </c>
      <c r="B606" s="17" t="s">
        <v>142</v>
      </c>
      <c r="C606" s="17">
        <v>7</v>
      </c>
      <c r="D606" s="17" t="s">
        <v>35</v>
      </c>
      <c r="E606" s="11"/>
      <c r="F606" s="17" t="s">
        <v>128</v>
      </c>
      <c r="G606" s="17" t="s">
        <v>131</v>
      </c>
      <c r="H606" s="18">
        <v>40996</v>
      </c>
      <c r="I606" s="19">
        <v>1</v>
      </c>
      <c r="J606" s="20">
        <v>113.58136325</v>
      </c>
      <c r="K606" s="20">
        <v>71.717073069999998</v>
      </c>
      <c r="L606" s="21">
        <v>12</v>
      </c>
      <c r="M606" s="21">
        <v>135</v>
      </c>
      <c r="N606" s="20">
        <v>4.0421399999999998</v>
      </c>
      <c r="O606" s="21">
        <v>361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1">
        <v>0</v>
      </c>
      <c r="V606" s="20">
        <v>0</v>
      </c>
      <c r="W606" s="20">
        <v>0</v>
      </c>
      <c r="X606" s="20">
        <v>0</v>
      </c>
      <c r="Y606" s="20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</row>
    <row r="607" spans="1:31">
      <c r="A607" s="16">
        <v>599</v>
      </c>
      <c r="B607" s="17" t="s">
        <v>142</v>
      </c>
      <c r="C607" s="17">
        <v>7</v>
      </c>
      <c r="D607" s="17" t="s">
        <v>35</v>
      </c>
      <c r="E607" s="11"/>
      <c r="F607" s="17" t="s">
        <v>128</v>
      </c>
      <c r="G607" s="17" t="s">
        <v>131</v>
      </c>
      <c r="H607" s="18">
        <v>41060</v>
      </c>
      <c r="I607" s="19">
        <v>1</v>
      </c>
      <c r="J607" s="20">
        <v>19.391999999999999</v>
      </c>
      <c r="K607" s="20">
        <v>12.42129564</v>
      </c>
      <c r="L607" s="21">
        <v>3</v>
      </c>
      <c r="M607" s="21">
        <v>13</v>
      </c>
      <c r="N607" s="20">
        <v>0.60360000000000003</v>
      </c>
      <c r="O607" s="21">
        <v>50</v>
      </c>
      <c r="P607" s="20">
        <v>7.2990000000000004</v>
      </c>
      <c r="Q607" s="20">
        <v>12.093</v>
      </c>
      <c r="R607" s="20">
        <v>19.391999999999999</v>
      </c>
      <c r="S607" s="20">
        <v>16.28168256</v>
      </c>
      <c r="T607" s="20">
        <v>3.1103174400000002</v>
      </c>
      <c r="U607" s="21">
        <v>13</v>
      </c>
      <c r="V607" s="20">
        <v>0.25340000000000001</v>
      </c>
      <c r="W607" s="20">
        <v>0.41589999999999999</v>
      </c>
      <c r="X607" s="20">
        <v>0.66930000000000001</v>
      </c>
      <c r="Y607" s="20">
        <v>0.60360000000000003</v>
      </c>
      <c r="Z607" s="21">
        <v>50</v>
      </c>
      <c r="AA607" s="21">
        <v>0</v>
      </c>
      <c r="AB607" s="21">
        <v>50</v>
      </c>
      <c r="AC607" s="21">
        <v>0</v>
      </c>
      <c r="AD607" s="21">
        <v>3</v>
      </c>
      <c r="AE607" s="21">
        <v>0</v>
      </c>
    </row>
    <row r="608" spans="1:31">
      <c r="A608" s="16">
        <v>600</v>
      </c>
      <c r="B608" s="17" t="s">
        <v>142</v>
      </c>
      <c r="C608" s="17">
        <v>7</v>
      </c>
      <c r="D608" s="17" t="s">
        <v>35</v>
      </c>
      <c r="E608" s="11"/>
      <c r="F608" s="17" t="s">
        <v>128</v>
      </c>
      <c r="G608" s="17" t="s">
        <v>131</v>
      </c>
      <c r="H608" s="18">
        <v>41480</v>
      </c>
      <c r="I608" s="19">
        <v>1</v>
      </c>
      <c r="J608" s="20">
        <v>2269.1886462500001</v>
      </c>
      <c r="K608" s="20">
        <v>1355.7910359499999</v>
      </c>
      <c r="L608" s="21">
        <v>216</v>
      </c>
      <c r="M608" s="21">
        <v>1860</v>
      </c>
      <c r="N608" s="20">
        <v>74.330380000000005</v>
      </c>
      <c r="O608" s="21">
        <v>4817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1">
        <v>0</v>
      </c>
      <c r="V608" s="20">
        <v>0</v>
      </c>
      <c r="W608" s="20">
        <v>0</v>
      </c>
      <c r="X608" s="20">
        <v>0</v>
      </c>
      <c r="Y608" s="20">
        <v>0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</row>
    <row r="609" spans="1:31">
      <c r="A609" s="16">
        <v>601</v>
      </c>
      <c r="B609" s="17" t="s">
        <v>142</v>
      </c>
      <c r="C609" s="17">
        <v>7</v>
      </c>
      <c r="D609" s="17" t="s">
        <v>42</v>
      </c>
      <c r="E609" s="11"/>
      <c r="F609" s="17" t="s">
        <v>128</v>
      </c>
      <c r="G609" s="17" t="s">
        <v>129</v>
      </c>
      <c r="H609" s="18">
        <v>39693</v>
      </c>
      <c r="I609" s="19">
        <v>1</v>
      </c>
      <c r="J609" s="20">
        <v>88.147236000000007</v>
      </c>
      <c r="K609" s="20">
        <v>63.677238000000003</v>
      </c>
      <c r="L609" s="21">
        <v>13</v>
      </c>
      <c r="M609" s="21">
        <v>109</v>
      </c>
      <c r="N609" s="20">
        <v>4.62676</v>
      </c>
      <c r="O609" s="21">
        <v>317</v>
      </c>
      <c r="P609" s="20">
        <v>16.199356999999999</v>
      </c>
      <c r="Q609" s="20">
        <v>71.947880999999995</v>
      </c>
      <c r="R609" s="20">
        <v>88.147238000000002</v>
      </c>
      <c r="S609" s="20">
        <v>88.147238000000002</v>
      </c>
      <c r="T609" s="20">
        <v>0</v>
      </c>
      <c r="U609" s="21">
        <v>109</v>
      </c>
      <c r="V609" s="20">
        <v>0.70745999999999998</v>
      </c>
      <c r="W609" s="20">
        <v>3.9192999999999998</v>
      </c>
      <c r="X609" s="20">
        <v>4.62676</v>
      </c>
      <c r="Y609" s="20">
        <v>4.62676</v>
      </c>
      <c r="Z609" s="21">
        <v>317</v>
      </c>
      <c r="AA609" s="21">
        <v>0</v>
      </c>
      <c r="AB609" s="21">
        <v>317</v>
      </c>
      <c r="AC609" s="21">
        <v>0</v>
      </c>
      <c r="AD609" s="21">
        <v>13</v>
      </c>
      <c r="AE609" s="21">
        <v>6</v>
      </c>
    </row>
    <row r="610" spans="1:31">
      <c r="A610" s="16">
        <v>602</v>
      </c>
      <c r="B610" s="17" t="s">
        <v>142</v>
      </c>
      <c r="C610" s="17">
        <v>7</v>
      </c>
      <c r="D610" s="17" t="s">
        <v>42</v>
      </c>
      <c r="E610" s="11"/>
      <c r="F610" s="17" t="s">
        <v>128</v>
      </c>
      <c r="G610" s="17" t="s">
        <v>130</v>
      </c>
      <c r="H610" s="18">
        <v>39883</v>
      </c>
      <c r="I610" s="19">
        <v>1</v>
      </c>
      <c r="J610" s="20">
        <v>117.65725999999999</v>
      </c>
      <c r="K610" s="20">
        <v>110.55076099999999</v>
      </c>
      <c r="L610" s="21">
        <v>11</v>
      </c>
      <c r="M610" s="21">
        <v>85</v>
      </c>
      <c r="N610" s="20">
        <v>4.8418599999999996</v>
      </c>
      <c r="O610" s="21">
        <v>302</v>
      </c>
      <c r="P610" s="20">
        <v>68.557895000000002</v>
      </c>
      <c r="Q610" s="20">
        <v>49.099364999999999</v>
      </c>
      <c r="R610" s="20">
        <v>117.65725999999999</v>
      </c>
      <c r="S610" s="20">
        <v>117.65725999999999</v>
      </c>
      <c r="T610" s="20">
        <v>0</v>
      </c>
      <c r="U610" s="21">
        <v>85</v>
      </c>
      <c r="V610" s="20">
        <v>2.6125099999999999</v>
      </c>
      <c r="W610" s="20">
        <v>2.2293500000000002</v>
      </c>
      <c r="X610" s="20">
        <v>4.8418599999999996</v>
      </c>
      <c r="Y610" s="20">
        <v>4.8418599999999996</v>
      </c>
      <c r="Z610" s="21">
        <v>302</v>
      </c>
      <c r="AA610" s="21">
        <v>0</v>
      </c>
      <c r="AB610" s="21">
        <v>302</v>
      </c>
      <c r="AC610" s="21">
        <v>0</v>
      </c>
      <c r="AD610" s="21">
        <v>11</v>
      </c>
      <c r="AE610" s="21">
        <v>11</v>
      </c>
    </row>
    <row r="611" spans="1:31">
      <c r="A611" s="16">
        <v>603</v>
      </c>
      <c r="B611" s="17" t="s">
        <v>142</v>
      </c>
      <c r="C611" s="17">
        <v>7</v>
      </c>
      <c r="D611" s="17" t="s">
        <v>42</v>
      </c>
      <c r="E611" s="11"/>
      <c r="F611" s="17" t="s">
        <v>128</v>
      </c>
      <c r="G611" s="17" t="s">
        <v>129</v>
      </c>
      <c r="H611" s="18">
        <v>40016</v>
      </c>
      <c r="I611" s="19">
        <v>1</v>
      </c>
      <c r="J611" s="20">
        <v>50.914462</v>
      </c>
      <c r="K611" s="20">
        <v>38.029462000000002</v>
      </c>
      <c r="L611" s="21">
        <v>5</v>
      </c>
      <c r="M611" s="21">
        <v>46</v>
      </c>
      <c r="N611" s="20">
        <v>1.8615900000000001</v>
      </c>
      <c r="O611" s="21">
        <v>117</v>
      </c>
      <c r="P611" s="20">
        <v>18.883236</v>
      </c>
      <c r="Q611" s="20">
        <v>32.031225999999997</v>
      </c>
      <c r="R611" s="20">
        <v>50.914462</v>
      </c>
      <c r="S611" s="20">
        <v>50.914462</v>
      </c>
      <c r="T611" s="20">
        <v>0</v>
      </c>
      <c r="U611" s="21">
        <v>46</v>
      </c>
      <c r="V611" s="20">
        <v>0.59660999999999997</v>
      </c>
      <c r="W611" s="20">
        <v>1.26498</v>
      </c>
      <c r="X611" s="20">
        <v>1.8615900000000001</v>
      </c>
      <c r="Y611" s="20">
        <v>1.8615900000000001</v>
      </c>
      <c r="Z611" s="21">
        <v>117</v>
      </c>
      <c r="AA611" s="21">
        <v>0</v>
      </c>
      <c r="AB611" s="21">
        <v>117</v>
      </c>
      <c r="AC611" s="21">
        <v>0</v>
      </c>
      <c r="AD611" s="21">
        <v>5</v>
      </c>
      <c r="AE611" s="21">
        <v>1</v>
      </c>
    </row>
    <row r="612" spans="1:31">
      <c r="A612" s="16">
        <v>604</v>
      </c>
      <c r="B612" s="17" t="s">
        <v>142</v>
      </c>
      <c r="C612" s="17">
        <v>7</v>
      </c>
      <c r="D612" s="17" t="s">
        <v>42</v>
      </c>
      <c r="E612" s="11"/>
      <c r="F612" s="17" t="s">
        <v>128</v>
      </c>
      <c r="G612" s="17" t="s">
        <v>129</v>
      </c>
      <c r="H612" s="18">
        <v>40716</v>
      </c>
      <c r="I612" s="19">
        <v>1</v>
      </c>
      <c r="J612" s="20">
        <v>34.672550200000003</v>
      </c>
      <c r="K612" s="20">
        <v>27.242222219999999</v>
      </c>
      <c r="L612" s="21">
        <v>7</v>
      </c>
      <c r="M612" s="21">
        <v>44</v>
      </c>
      <c r="N612" s="20">
        <v>1.3570500000000001</v>
      </c>
      <c r="O612" s="21">
        <v>188</v>
      </c>
      <c r="P612" s="20">
        <v>20.751965500000001</v>
      </c>
      <c r="Q612" s="20">
        <v>13.920584699999999</v>
      </c>
      <c r="R612" s="20">
        <v>34.672550200000003</v>
      </c>
      <c r="S612" s="20">
        <v>34.672550200000003</v>
      </c>
      <c r="T612" s="20">
        <v>0</v>
      </c>
      <c r="U612" s="21">
        <v>44</v>
      </c>
      <c r="V612" s="20">
        <v>0.81220999999999999</v>
      </c>
      <c r="W612" s="20">
        <v>0.54483999999999999</v>
      </c>
      <c r="X612" s="20">
        <v>1.3570500000000001</v>
      </c>
      <c r="Y612" s="20">
        <v>1.3570500000000001</v>
      </c>
      <c r="Z612" s="21">
        <v>188</v>
      </c>
      <c r="AA612" s="21">
        <v>0</v>
      </c>
      <c r="AB612" s="21">
        <v>188</v>
      </c>
      <c r="AC612" s="21">
        <v>0</v>
      </c>
      <c r="AD612" s="21">
        <v>7</v>
      </c>
      <c r="AE612" s="21">
        <v>1</v>
      </c>
    </row>
    <row r="613" spans="1:31">
      <c r="A613" s="16">
        <v>605</v>
      </c>
      <c r="B613" s="17" t="s">
        <v>142</v>
      </c>
      <c r="C613" s="17">
        <v>7</v>
      </c>
      <c r="D613" s="17" t="s">
        <v>42</v>
      </c>
      <c r="E613" s="11"/>
      <c r="F613" s="17" t="s">
        <v>128</v>
      </c>
      <c r="G613" s="17" t="s">
        <v>129</v>
      </c>
      <c r="H613" s="18">
        <v>40997</v>
      </c>
      <c r="I613" s="19">
        <v>1</v>
      </c>
      <c r="J613" s="20">
        <v>34.045307999999999</v>
      </c>
      <c r="K613" s="20">
        <v>26.748621700000001</v>
      </c>
      <c r="L613" s="21">
        <v>3</v>
      </c>
      <c r="M613" s="21">
        <v>33</v>
      </c>
      <c r="N613" s="20">
        <v>1.18008</v>
      </c>
      <c r="O613" s="21">
        <v>170</v>
      </c>
      <c r="P613" s="20">
        <v>4.0389999999999997</v>
      </c>
      <c r="Q613" s="20">
        <v>30.006308000000001</v>
      </c>
      <c r="R613" s="20">
        <v>34.045307999999999</v>
      </c>
      <c r="S613" s="20">
        <v>34.045307999999999</v>
      </c>
      <c r="T613" s="20">
        <v>0</v>
      </c>
      <c r="U613" s="21">
        <v>33</v>
      </c>
      <c r="V613" s="20">
        <v>0.14000000000000001</v>
      </c>
      <c r="W613" s="20">
        <v>1.0400799999999999</v>
      </c>
      <c r="X613" s="20">
        <v>1.18008</v>
      </c>
      <c r="Y613" s="20">
        <v>1.18008</v>
      </c>
      <c r="Z613" s="21">
        <v>170</v>
      </c>
      <c r="AA613" s="21">
        <v>0</v>
      </c>
      <c r="AB613" s="21">
        <v>170</v>
      </c>
      <c r="AC613" s="21">
        <v>0</v>
      </c>
      <c r="AD613" s="21">
        <v>3</v>
      </c>
      <c r="AE613" s="21">
        <v>1</v>
      </c>
    </row>
    <row r="614" spans="1:31">
      <c r="A614" s="16">
        <v>606</v>
      </c>
      <c r="B614" s="17" t="s">
        <v>142</v>
      </c>
      <c r="C614" s="17">
        <v>7</v>
      </c>
      <c r="D614" s="17" t="s">
        <v>42</v>
      </c>
      <c r="E614" s="11"/>
      <c r="F614" s="17" t="s">
        <v>128</v>
      </c>
      <c r="G614" s="17" t="s">
        <v>131</v>
      </c>
      <c r="H614" s="18">
        <v>41060</v>
      </c>
      <c r="I614" s="19">
        <v>1</v>
      </c>
      <c r="J614" s="20">
        <v>6.1710149999999997</v>
      </c>
      <c r="K614" s="20">
        <v>4.8440253999999996</v>
      </c>
      <c r="L614" s="21">
        <v>1</v>
      </c>
      <c r="M614" s="21">
        <v>7</v>
      </c>
      <c r="N614" s="20">
        <v>0.21390000000000001</v>
      </c>
      <c r="O614" s="21">
        <v>23</v>
      </c>
      <c r="P614" s="20">
        <v>3.8572449999999998</v>
      </c>
      <c r="Q614" s="20">
        <v>2.3137699999999999</v>
      </c>
      <c r="R614" s="20">
        <v>6.1710149999999997</v>
      </c>
      <c r="S614" s="20">
        <v>6.1710149999999997</v>
      </c>
      <c r="T614" s="20">
        <v>0</v>
      </c>
      <c r="U614" s="21">
        <v>7</v>
      </c>
      <c r="V614" s="20">
        <v>0.13370000000000001</v>
      </c>
      <c r="W614" s="20">
        <v>8.0199999999999994E-2</v>
      </c>
      <c r="X614" s="20">
        <v>0.21390000000000001</v>
      </c>
      <c r="Y614" s="20">
        <v>0.21390000000000001</v>
      </c>
      <c r="Z614" s="21">
        <v>23</v>
      </c>
      <c r="AA614" s="21">
        <v>0</v>
      </c>
      <c r="AB614" s="21">
        <v>23</v>
      </c>
      <c r="AC614" s="21">
        <v>0</v>
      </c>
      <c r="AD614" s="21">
        <v>1</v>
      </c>
      <c r="AE614" s="21">
        <v>0</v>
      </c>
    </row>
    <row r="615" spans="1:31">
      <c r="A615" s="16">
        <v>607</v>
      </c>
      <c r="B615" s="17" t="s">
        <v>142</v>
      </c>
      <c r="C615" s="17">
        <v>7</v>
      </c>
      <c r="D615" s="17" t="s">
        <v>42</v>
      </c>
      <c r="E615" s="11"/>
      <c r="F615" s="17" t="s">
        <v>128</v>
      </c>
      <c r="G615" s="17" t="s">
        <v>131</v>
      </c>
      <c r="H615" s="18">
        <v>41459</v>
      </c>
      <c r="I615" s="19">
        <v>1</v>
      </c>
      <c r="J615" s="20">
        <v>692.09847000000002</v>
      </c>
      <c r="K615" s="20">
        <v>455.28500302999998</v>
      </c>
      <c r="L615" s="21">
        <v>44</v>
      </c>
      <c r="M615" s="21">
        <v>565</v>
      </c>
      <c r="N615" s="20">
        <v>21.560700000000001</v>
      </c>
      <c r="O615" s="21">
        <v>1389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1">
        <v>0</v>
      </c>
      <c r="V615" s="20">
        <v>0</v>
      </c>
      <c r="W615" s="20">
        <v>0</v>
      </c>
      <c r="X615" s="20">
        <v>0</v>
      </c>
      <c r="Y615" s="20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</row>
    <row r="616" spans="1:31">
      <c r="A616" s="16">
        <v>608</v>
      </c>
      <c r="B616" s="17" t="s">
        <v>142</v>
      </c>
      <c r="C616" s="17">
        <v>7</v>
      </c>
      <c r="D616" s="17" t="s">
        <v>43</v>
      </c>
      <c r="E616" s="11"/>
      <c r="F616" s="17" t="s">
        <v>128</v>
      </c>
      <c r="G616" s="17" t="s">
        <v>129</v>
      </c>
      <c r="H616" s="18">
        <v>39651</v>
      </c>
      <c r="I616" s="19">
        <v>1</v>
      </c>
      <c r="J616" s="20">
        <v>54.543368000000001</v>
      </c>
      <c r="K616" s="20">
        <v>41.194367999999997</v>
      </c>
      <c r="L616" s="21">
        <v>10</v>
      </c>
      <c r="M616" s="21">
        <v>77</v>
      </c>
      <c r="N616" s="20">
        <v>3.3502999999999998</v>
      </c>
      <c r="O616" s="21">
        <v>186</v>
      </c>
      <c r="P616" s="20">
        <v>14.664899999999999</v>
      </c>
      <c r="Q616" s="20">
        <v>39.875695</v>
      </c>
      <c r="R616" s="20">
        <v>54.540595000000003</v>
      </c>
      <c r="S616" s="20">
        <v>54.540595000000003</v>
      </c>
      <c r="T616" s="20">
        <v>0</v>
      </c>
      <c r="U616" s="21">
        <v>78</v>
      </c>
      <c r="V616" s="20">
        <v>0.48859999999999998</v>
      </c>
      <c r="W616" s="20">
        <v>2.8616999999999999</v>
      </c>
      <c r="X616" s="20">
        <v>3.3502999999999998</v>
      </c>
      <c r="Y616" s="20">
        <v>3.3502999999999998</v>
      </c>
      <c r="Z616" s="21">
        <v>186</v>
      </c>
      <c r="AA616" s="21">
        <v>0</v>
      </c>
      <c r="AB616" s="21">
        <v>186</v>
      </c>
      <c r="AC616" s="21">
        <v>0</v>
      </c>
      <c r="AD616" s="21">
        <v>10</v>
      </c>
      <c r="AE616" s="21">
        <v>10</v>
      </c>
    </row>
    <row r="617" spans="1:31">
      <c r="A617" s="16">
        <v>609</v>
      </c>
      <c r="B617" s="17" t="s">
        <v>142</v>
      </c>
      <c r="C617" s="17">
        <v>7</v>
      </c>
      <c r="D617" s="17" t="s">
        <v>43</v>
      </c>
      <c r="E617" s="11"/>
      <c r="F617" s="17" t="s">
        <v>128</v>
      </c>
      <c r="G617" s="17" t="s">
        <v>130</v>
      </c>
      <c r="H617" s="18">
        <v>39902</v>
      </c>
      <c r="I617" s="19">
        <v>1</v>
      </c>
      <c r="J617" s="20">
        <v>65.286026989999996</v>
      </c>
      <c r="K617" s="20">
        <v>51.588136900000002</v>
      </c>
      <c r="L617" s="21">
        <v>10</v>
      </c>
      <c r="M617" s="21">
        <v>63</v>
      </c>
      <c r="N617" s="20">
        <v>2.6193599999999999</v>
      </c>
      <c r="O617" s="21">
        <v>178</v>
      </c>
      <c r="P617" s="20">
        <v>21.898613059999999</v>
      </c>
      <c r="Q617" s="20">
        <v>43.387413930000001</v>
      </c>
      <c r="R617" s="20">
        <v>65.286026989999996</v>
      </c>
      <c r="S617" s="20">
        <v>54.951198169999998</v>
      </c>
      <c r="T617" s="20">
        <v>10.33482882</v>
      </c>
      <c r="U617" s="21">
        <v>63</v>
      </c>
      <c r="V617" s="20">
        <v>0.80120000000000002</v>
      </c>
      <c r="W617" s="20">
        <v>2.3439000000000001</v>
      </c>
      <c r="X617" s="20">
        <v>3.1450999999999998</v>
      </c>
      <c r="Y617" s="20">
        <v>2.6193599999999999</v>
      </c>
      <c r="Z617" s="21">
        <v>178</v>
      </c>
      <c r="AA617" s="21">
        <v>0</v>
      </c>
      <c r="AB617" s="21">
        <v>178</v>
      </c>
      <c r="AC617" s="21">
        <v>0</v>
      </c>
      <c r="AD617" s="21">
        <v>10</v>
      </c>
      <c r="AE617" s="21">
        <v>10</v>
      </c>
    </row>
    <row r="618" spans="1:31">
      <c r="A618" s="16">
        <v>610</v>
      </c>
      <c r="B618" s="17" t="s">
        <v>142</v>
      </c>
      <c r="C618" s="17">
        <v>7</v>
      </c>
      <c r="D618" s="17" t="s">
        <v>43</v>
      </c>
      <c r="E618" s="11"/>
      <c r="F618" s="17" t="s">
        <v>128</v>
      </c>
      <c r="G618" s="17" t="s">
        <v>129</v>
      </c>
      <c r="H618" s="18">
        <v>39931</v>
      </c>
      <c r="I618" s="19">
        <v>1</v>
      </c>
      <c r="J618" s="20">
        <v>82.966232000000005</v>
      </c>
      <c r="K618" s="20">
        <v>77.883234659999999</v>
      </c>
      <c r="L618" s="21">
        <v>24</v>
      </c>
      <c r="M618" s="21">
        <v>83</v>
      </c>
      <c r="N618" s="20">
        <v>3.5512600000000001</v>
      </c>
      <c r="O618" s="21">
        <v>185</v>
      </c>
      <c r="P618" s="20">
        <v>21.737932000000001</v>
      </c>
      <c r="Q618" s="20">
        <v>61.228299999999997</v>
      </c>
      <c r="R618" s="20">
        <v>82.966232000000005</v>
      </c>
      <c r="S618" s="20">
        <v>82.966232000000005</v>
      </c>
      <c r="T618" s="20">
        <v>0</v>
      </c>
      <c r="U618" s="21">
        <v>83</v>
      </c>
      <c r="V618" s="20">
        <v>0.93389999999999995</v>
      </c>
      <c r="W618" s="20">
        <v>2.6173600000000001</v>
      </c>
      <c r="X618" s="20">
        <v>3.5512600000000001</v>
      </c>
      <c r="Y618" s="20">
        <v>3.5512600000000001</v>
      </c>
      <c r="Z618" s="21">
        <v>185</v>
      </c>
      <c r="AA618" s="21">
        <v>0</v>
      </c>
      <c r="AB618" s="21">
        <v>185</v>
      </c>
      <c r="AC618" s="21">
        <v>0</v>
      </c>
      <c r="AD618" s="21">
        <v>24</v>
      </c>
      <c r="AE618" s="21">
        <v>24</v>
      </c>
    </row>
    <row r="619" spans="1:31">
      <c r="A619" s="16">
        <v>611</v>
      </c>
      <c r="B619" s="17" t="s">
        <v>142</v>
      </c>
      <c r="C619" s="17">
        <v>7</v>
      </c>
      <c r="D619" s="17" t="s">
        <v>43</v>
      </c>
      <c r="E619" s="11"/>
      <c r="F619" s="17" t="s">
        <v>128</v>
      </c>
      <c r="G619" s="17" t="s">
        <v>131</v>
      </c>
      <c r="H619" s="18">
        <v>40830</v>
      </c>
      <c r="I619" s="19">
        <v>1</v>
      </c>
      <c r="J619" s="20">
        <v>201.85384083</v>
      </c>
      <c r="K619" s="20">
        <v>151.8971148</v>
      </c>
      <c r="L619" s="21">
        <v>26</v>
      </c>
      <c r="M619" s="21">
        <v>175</v>
      </c>
      <c r="N619" s="20">
        <v>8.4405999999999999</v>
      </c>
      <c r="O619" s="21">
        <v>410</v>
      </c>
      <c r="P619" s="20">
        <v>101.29087278</v>
      </c>
      <c r="Q619" s="20">
        <v>100.56296804999999</v>
      </c>
      <c r="R619" s="20">
        <v>201.85384083</v>
      </c>
      <c r="S619" s="20">
        <v>199.26146990000001</v>
      </c>
      <c r="T619" s="20">
        <v>2.59237093</v>
      </c>
      <c r="U619" s="21">
        <v>175</v>
      </c>
      <c r="V619" s="20">
        <v>3.9784899999999999</v>
      </c>
      <c r="W619" s="20">
        <v>4.5715000000000003</v>
      </c>
      <c r="X619" s="20">
        <v>8.5499899999999993</v>
      </c>
      <c r="Y619" s="20">
        <v>8.4405999999999999</v>
      </c>
      <c r="Z619" s="21">
        <v>410</v>
      </c>
      <c r="AA619" s="21">
        <v>0</v>
      </c>
      <c r="AB619" s="21">
        <v>410</v>
      </c>
      <c r="AC619" s="21">
        <v>0</v>
      </c>
      <c r="AD619" s="21">
        <v>23</v>
      </c>
      <c r="AE619" s="21">
        <v>0</v>
      </c>
    </row>
    <row r="620" spans="1:31">
      <c r="A620" s="16">
        <v>612</v>
      </c>
      <c r="B620" s="17" t="s">
        <v>142</v>
      </c>
      <c r="C620" s="17">
        <v>7</v>
      </c>
      <c r="D620" s="17" t="s">
        <v>43</v>
      </c>
      <c r="E620" s="11"/>
      <c r="F620" s="17" t="s">
        <v>128</v>
      </c>
      <c r="G620" s="17" t="s">
        <v>131</v>
      </c>
      <c r="H620" s="18">
        <v>40995</v>
      </c>
      <c r="I620" s="19">
        <v>1</v>
      </c>
      <c r="J620" s="20">
        <v>39.005360000000003</v>
      </c>
      <c r="K620" s="20">
        <v>29.644257440000001</v>
      </c>
      <c r="L620" s="21">
        <v>4</v>
      </c>
      <c r="M620" s="21">
        <v>32</v>
      </c>
      <c r="N620" s="20">
        <v>1.45</v>
      </c>
      <c r="O620" s="21">
        <v>77</v>
      </c>
      <c r="P620" s="20">
        <v>29.132511999999998</v>
      </c>
      <c r="Q620" s="20">
        <v>9.8728479999999994</v>
      </c>
      <c r="R620" s="20">
        <v>39.005360000000003</v>
      </c>
      <c r="S620" s="20">
        <v>38.877715000000002</v>
      </c>
      <c r="T620" s="20">
        <v>0.12764500000000001</v>
      </c>
      <c r="U620" s="21">
        <v>32</v>
      </c>
      <c r="V620" s="20">
        <v>1.0501799999999999</v>
      </c>
      <c r="W620" s="20">
        <v>0.40455000000000002</v>
      </c>
      <c r="X620" s="20">
        <v>1.4547300000000001</v>
      </c>
      <c r="Y620" s="20">
        <v>1.45</v>
      </c>
      <c r="Z620" s="21">
        <v>23</v>
      </c>
      <c r="AA620" s="21">
        <v>54</v>
      </c>
      <c r="AB620" s="21">
        <v>77</v>
      </c>
      <c r="AC620" s="21">
        <v>0</v>
      </c>
      <c r="AD620" s="21">
        <v>4</v>
      </c>
      <c r="AE620" s="21">
        <v>0</v>
      </c>
    </row>
    <row r="621" spans="1:31">
      <c r="A621" s="16">
        <v>613</v>
      </c>
      <c r="B621" s="17" t="s">
        <v>142</v>
      </c>
      <c r="C621" s="17">
        <v>7</v>
      </c>
      <c r="D621" s="17" t="s">
        <v>43</v>
      </c>
      <c r="E621" s="11"/>
      <c r="F621" s="17" t="s">
        <v>128</v>
      </c>
      <c r="G621" s="17" t="s">
        <v>131</v>
      </c>
      <c r="H621" s="18">
        <v>41085</v>
      </c>
      <c r="I621" s="19">
        <v>1</v>
      </c>
      <c r="J621" s="20">
        <v>10.7136</v>
      </c>
      <c r="K621" s="20">
        <v>8.1691199999999995</v>
      </c>
      <c r="L621" s="21">
        <v>2</v>
      </c>
      <c r="M621" s="21">
        <v>11</v>
      </c>
      <c r="N621" s="20">
        <v>0.39679999999999999</v>
      </c>
      <c r="O621" s="21">
        <v>20</v>
      </c>
      <c r="P621" s="20">
        <v>7.6066560000000001</v>
      </c>
      <c r="Q621" s="20">
        <v>3.1069439999999999</v>
      </c>
      <c r="R621" s="20">
        <v>10.7136</v>
      </c>
      <c r="S621" s="20">
        <v>10.7136</v>
      </c>
      <c r="T621" s="20">
        <v>0</v>
      </c>
      <c r="U621" s="21">
        <v>11</v>
      </c>
      <c r="V621" s="20">
        <v>0.32279999999999998</v>
      </c>
      <c r="W621" s="20">
        <v>7.3999999999999996E-2</v>
      </c>
      <c r="X621" s="20">
        <v>0.39679999999999999</v>
      </c>
      <c r="Y621" s="20">
        <v>0.39679999999999999</v>
      </c>
      <c r="Z621" s="21">
        <v>0</v>
      </c>
      <c r="AA621" s="21">
        <v>20</v>
      </c>
      <c r="AB621" s="21">
        <v>20</v>
      </c>
      <c r="AC621" s="21">
        <v>0</v>
      </c>
      <c r="AD621" s="21">
        <v>2</v>
      </c>
      <c r="AE621" s="21">
        <v>0</v>
      </c>
    </row>
    <row r="622" spans="1:31">
      <c r="A622" s="16">
        <v>614</v>
      </c>
      <c r="B622" s="17" t="s">
        <v>142</v>
      </c>
      <c r="C622" s="17">
        <v>7</v>
      </c>
      <c r="D622" s="17" t="s">
        <v>43</v>
      </c>
      <c r="E622" s="11"/>
      <c r="F622" s="17" t="s">
        <v>128</v>
      </c>
      <c r="G622" s="17" t="s">
        <v>131</v>
      </c>
      <c r="H622" s="18">
        <v>41407</v>
      </c>
      <c r="I622" s="19">
        <v>1</v>
      </c>
      <c r="J622" s="20">
        <v>235.500135</v>
      </c>
      <c r="K622" s="20">
        <v>208.65180899999999</v>
      </c>
      <c r="L622" s="21">
        <v>23</v>
      </c>
      <c r="M622" s="21">
        <v>195</v>
      </c>
      <c r="N622" s="20">
        <v>8.2199000000000009</v>
      </c>
      <c r="O622" s="21">
        <v>497</v>
      </c>
      <c r="P622" s="20">
        <v>6.5708774999999999</v>
      </c>
      <c r="Q622" s="20">
        <v>1.1474325000000001</v>
      </c>
      <c r="R622" s="20">
        <v>7.7183099999999998</v>
      </c>
      <c r="S622" s="20">
        <v>7.7183099999999998</v>
      </c>
      <c r="T622" s="20">
        <v>0</v>
      </c>
      <c r="U622" s="21">
        <v>5</v>
      </c>
      <c r="V622" s="20">
        <v>0.22900000000000001</v>
      </c>
      <c r="W622" s="20">
        <v>4.02E-2</v>
      </c>
      <c r="X622" s="20">
        <v>0.26919999999999999</v>
      </c>
      <c r="Y622" s="20">
        <v>0.26919999999999999</v>
      </c>
      <c r="Z622" s="21">
        <v>18</v>
      </c>
      <c r="AA622" s="21">
        <v>0</v>
      </c>
      <c r="AB622" s="21">
        <v>18</v>
      </c>
      <c r="AC622" s="21">
        <v>0</v>
      </c>
      <c r="AD622" s="21">
        <v>2</v>
      </c>
      <c r="AE622" s="21">
        <v>0</v>
      </c>
    </row>
    <row r="623" spans="1:31">
      <c r="A623" s="16">
        <v>615</v>
      </c>
      <c r="B623" s="17" t="s">
        <v>142</v>
      </c>
      <c r="C623" s="17">
        <v>7</v>
      </c>
      <c r="D623" s="17" t="s">
        <v>54</v>
      </c>
      <c r="E623" s="11"/>
      <c r="F623" s="17" t="s">
        <v>128</v>
      </c>
      <c r="G623" s="17" t="s">
        <v>129</v>
      </c>
      <c r="H623" s="18">
        <v>39702</v>
      </c>
      <c r="I623" s="19">
        <v>6</v>
      </c>
      <c r="J623" s="20">
        <v>279.03566799999999</v>
      </c>
      <c r="K623" s="20">
        <v>182.92429100000001</v>
      </c>
      <c r="L623" s="21">
        <v>45</v>
      </c>
      <c r="M623" s="21">
        <v>219</v>
      </c>
      <c r="N623" s="20">
        <v>8.8354900000000001</v>
      </c>
      <c r="O623" s="21">
        <v>788</v>
      </c>
      <c r="P623" s="20">
        <v>158.79748196</v>
      </c>
      <c r="Q623" s="20">
        <v>120.23818604</v>
      </c>
      <c r="R623" s="20">
        <v>279.03566799999999</v>
      </c>
      <c r="S623" s="20">
        <v>279.03566799999999</v>
      </c>
      <c r="T623" s="20">
        <v>0</v>
      </c>
      <c r="U623" s="21">
        <v>219</v>
      </c>
      <c r="V623" s="20">
        <v>4.56501</v>
      </c>
      <c r="W623" s="20">
        <v>4.2704599999999999</v>
      </c>
      <c r="X623" s="20">
        <v>8.8354700000000008</v>
      </c>
      <c r="Y623" s="20">
        <v>8.8354700000000008</v>
      </c>
      <c r="Z623" s="21">
        <v>788</v>
      </c>
      <c r="AA623" s="21">
        <v>0</v>
      </c>
      <c r="AB623" s="21">
        <v>788</v>
      </c>
      <c r="AC623" s="21">
        <v>0</v>
      </c>
      <c r="AD623" s="21">
        <v>45</v>
      </c>
      <c r="AE623" s="21">
        <v>45</v>
      </c>
    </row>
    <row r="624" spans="1:31">
      <c r="A624" s="16">
        <v>616</v>
      </c>
      <c r="B624" s="17" t="s">
        <v>142</v>
      </c>
      <c r="C624" s="17">
        <v>7</v>
      </c>
      <c r="D624" s="17" t="s">
        <v>54</v>
      </c>
      <c r="E624" s="11"/>
      <c r="F624" s="17" t="s">
        <v>128</v>
      </c>
      <c r="G624" s="17" t="s">
        <v>130</v>
      </c>
      <c r="H624" s="18">
        <v>39841</v>
      </c>
      <c r="I624" s="19">
        <v>6</v>
      </c>
      <c r="J624" s="20">
        <v>278.80606917</v>
      </c>
      <c r="K624" s="20">
        <v>256.50191837</v>
      </c>
      <c r="L624" s="21">
        <v>28</v>
      </c>
      <c r="M624" s="21">
        <v>235</v>
      </c>
      <c r="N624" s="20">
        <v>8.7988</v>
      </c>
      <c r="O624" s="21">
        <v>723</v>
      </c>
      <c r="P624" s="20">
        <v>57.523297849999999</v>
      </c>
      <c r="Q624" s="20">
        <v>258.87957066000001</v>
      </c>
      <c r="R624" s="20">
        <v>316.40286851000002</v>
      </c>
      <c r="S624" s="20">
        <v>278.80606917</v>
      </c>
      <c r="T624" s="20">
        <v>37.596799339999997</v>
      </c>
      <c r="U624" s="21">
        <v>235</v>
      </c>
      <c r="V624" s="20">
        <v>1.8143</v>
      </c>
      <c r="W624" s="20">
        <v>8.1651299999999996</v>
      </c>
      <c r="X624" s="20">
        <v>9.9794300000000007</v>
      </c>
      <c r="Y624" s="20">
        <v>8.7988</v>
      </c>
      <c r="Z624" s="21">
        <v>723</v>
      </c>
      <c r="AA624" s="21">
        <v>0</v>
      </c>
      <c r="AB624" s="21">
        <v>723</v>
      </c>
      <c r="AC624" s="21">
        <v>0</v>
      </c>
      <c r="AD624" s="21">
        <v>28</v>
      </c>
      <c r="AE624" s="21">
        <v>28</v>
      </c>
    </row>
    <row r="625" spans="1:31">
      <c r="A625" s="16">
        <v>617</v>
      </c>
      <c r="B625" s="17" t="s">
        <v>142</v>
      </c>
      <c r="C625" s="17">
        <v>7</v>
      </c>
      <c r="D625" s="17" t="s">
        <v>54</v>
      </c>
      <c r="E625" s="11"/>
      <c r="F625" s="17" t="s">
        <v>128</v>
      </c>
      <c r="G625" s="17" t="s">
        <v>129</v>
      </c>
      <c r="H625" s="18">
        <v>40016</v>
      </c>
      <c r="I625" s="19">
        <v>6</v>
      </c>
      <c r="J625" s="20">
        <v>307.16532253000003</v>
      </c>
      <c r="K625" s="20">
        <v>192.42772375999999</v>
      </c>
      <c r="L625" s="21">
        <v>38</v>
      </c>
      <c r="M625" s="21">
        <v>241</v>
      </c>
      <c r="N625" s="20">
        <v>8.5187899999999992</v>
      </c>
      <c r="O625" s="21">
        <v>582</v>
      </c>
      <c r="P625" s="20">
        <v>181.73936208999999</v>
      </c>
      <c r="Q625" s="20">
        <v>125.42595144000001</v>
      </c>
      <c r="R625" s="20">
        <v>307.16531352999999</v>
      </c>
      <c r="S625" s="20">
        <v>217.62550691000001</v>
      </c>
      <c r="T625" s="20">
        <v>89.539806619999993</v>
      </c>
      <c r="U625" s="21">
        <v>237</v>
      </c>
      <c r="V625" s="20">
        <v>4.6009200000000003</v>
      </c>
      <c r="W625" s="20">
        <v>3.9178700000000002</v>
      </c>
      <c r="X625" s="20">
        <v>8.5187899999999992</v>
      </c>
      <c r="Y625" s="20">
        <v>8.5187899999999992</v>
      </c>
      <c r="Z625" s="21">
        <v>582</v>
      </c>
      <c r="AA625" s="21">
        <v>0</v>
      </c>
      <c r="AB625" s="21">
        <v>582</v>
      </c>
      <c r="AC625" s="21">
        <v>0</v>
      </c>
      <c r="AD625" s="21">
        <v>38</v>
      </c>
      <c r="AE625" s="21">
        <v>38</v>
      </c>
    </row>
    <row r="626" spans="1:31">
      <c r="A626" s="16">
        <v>618</v>
      </c>
      <c r="B626" s="17" t="s">
        <v>142</v>
      </c>
      <c r="C626" s="17">
        <v>7</v>
      </c>
      <c r="D626" s="17" t="s">
        <v>54</v>
      </c>
      <c r="E626" s="11"/>
      <c r="F626" s="17" t="s">
        <v>128</v>
      </c>
      <c r="G626" s="17" t="s">
        <v>129</v>
      </c>
      <c r="H626" s="18">
        <v>40375</v>
      </c>
      <c r="I626" s="19">
        <v>6</v>
      </c>
      <c r="J626" s="20">
        <v>129.72548405000001</v>
      </c>
      <c r="K626" s="20">
        <v>91.351668630000006</v>
      </c>
      <c r="L626" s="21">
        <v>12</v>
      </c>
      <c r="M626" s="21">
        <v>99</v>
      </c>
      <c r="N626" s="20">
        <v>4.1054000000000004</v>
      </c>
      <c r="O626" s="21">
        <v>283</v>
      </c>
      <c r="P626" s="20">
        <v>68.495292460000002</v>
      </c>
      <c r="Q626" s="20">
        <v>61.230191589999997</v>
      </c>
      <c r="R626" s="20">
        <v>129.72548405000001</v>
      </c>
      <c r="S626" s="20">
        <v>114.29466651</v>
      </c>
      <c r="T626" s="20">
        <v>15.43081754</v>
      </c>
      <c r="U626" s="21">
        <v>99</v>
      </c>
      <c r="V626" s="20">
        <v>2.3030400000000002</v>
      </c>
      <c r="W626" s="20">
        <v>1.9805600000000001</v>
      </c>
      <c r="X626" s="20">
        <v>4.2835999999999999</v>
      </c>
      <c r="Y626" s="20">
        <v>4.1054000000000004</v>
      </c>
      <c r="Z626" s="21">
        <v>283</v>
      </c>
      <c r="AA626" s="21">
        <v>0</v>
      </c>
      <c r="AB626" s="21">
        <v>283</v>
      </c>
      <c r="AC626" s="21">
        <v>0</v>
      </c>
      <c r="AD626" s="21">
        <v>11</v>
      </c>
      <c r="AE626" s="21">
        <v>11</v>
      </c>
    </row>
    <row r="627" spans="1:31">
      <c r="A627" s="16">
        <v>619</v>
      </c>
      <c r="B627" s="17" t="s">
        <v>142</v>
      </c>
      <c r="C627" s="17">
        <v>7</v>
      </c>
      <c r="D627" s="17" t="s">
        <v>54</v>
      </c>
      <c r="E627" s="11"/>
      <c r="F627" s="17" t="s">
        <v>128</v>
      </c>
      <c r="G627" s="17" t="s">
        <v>129</v>
      </c>
      <c r="H627" s="18">
        <v>40680</v>
      </c>
      <c r="I627" s="19">
        <v>6</v>
      </c>
      <c r="J627" s="20">
        <v>288.50704796000002</v>
      </c>
      <c r="K627" s="20">
        <v>180.72440721999999</v>
      </c>
      <c r="L627" s="21">
        <v>26</v>
      </c>
      <c r="M627" s="21">
        <v>228</v>
      </c>
      <c r="N627" s="20">
        <v>8.7580500000000008</v>
      </c>
      <c r="O627" s="21">
        <v>657</v>
      </c>
      <c r="P627" s="20">
        <v>129.75619986999999</v>
      </c>
      <c r="Q627" s="20">
        <v>158.75084809000001</v>
      </c>
      <c r="R627" s="20">
        <v>288.50704796000002</v>
      </c>
      <c r="S627" s="20">
        <v>261.36599999999999</v>
      </c>
      <c r="T627" s="20">
        <v>27.141047960000002</v>
      </c>
      <c r="U627" s="21">
        <v>228</v>
      </c>
      <c r="V627" s="20">
        <v>3.9837699999999998</v>
      </c>
      <c r="W627" s="20">
        <v>4.8161199999999997</v>
      </c>
      <c r="X627" s="20">
        <v>8.7998899999999995</v>
      </c>
      <c r="Y627" s="20">
        <v>8.7580500000000008</v>
      </c>
      <c r="Z627" s="21">
        <v>657</v>
      </c>
      <c r="AA627" s="21">
        <v>0</v>
      </c>
      <c r="AB627" s="21">
        <v>657</v>
      </c>
      <c r="AC627" s="21">
        <v>0</v>
      </c>
      <c r="AD627" s="21">
        <v>28</v>
      </c>
      <c r="AE627" s="21">
        <v>28</v>
      </c>
    </row>
    <row r="628" spans="1:31">
      <c r="A628" s="16">
        <v>620</v>
      </c>
      <c r="B628" s="17" t="s">
        <v>142</v>
      </c>
      <c r="C628" s="17">
        <v>7</v>
      </c>
      <c r="D628" s="17" t="s">
        <v>54</v>
      </c>
      <c r="E628" s="11"/>
      <c r="F628" s="17" t="s">
        <v>128</v>
      </c>
      <c r="G628" s="17" t="s">
        <v>129</v>
      </c>
      <c r="H628" s="18">
        <v>40991</v>
      </c>
      <c r="I628" s="19">
        <v>6</v>
      </c>
      <c r="J628" s="20">
        <v>145.32390000000001</v>
      </c>
      <c r="K628" s="20">
        <v>89.09408268</v>
      </c>
      <c r="L628" s="21">
        <v>11</v>
      </c>
      <c r="M628" s="21">
        <v>134</v>
      </c>
      <c r="N628" s="20">
        <v>4.8441299999999998</v>
      </c>
      <c r="O628" s="21">
        <v>314</v>
      </c>
      <c r="P628" s="20">
        <v>92.895899999999997</v>
      </c>
      <c r="Q628" s="20">
        <v>52.427999999999997</v>
      </c>
      <c r="R628" s="20">
        <v>145.32390000000001</v>
      </c>
      <c r="S628" s="20">
        <v>145.32390000000001</v>
      </c>
      <c r="T628" s="20">
        <v>0</v>
      </c>
      <c r="U628" s="21">
        <v>134</v>
      </c>
      <c r="V628" s="20">
        <v>3.09653</v>
      </c>
      <c r="W628" s="20">
        <v>1.7476</v>
      </c>
      <c r="X628" s="20">
        <v>4.8441299999999998</v>
      </c>
      <c r="Y628" s="20">
        <v>4.8441299999999998</v>
      </c>
      <c r="Z628" s="21">
        <v>314</v>
      </c>
      <c r="AA628" s="21">
        <v>0</v>
      </c>
      <c r="AB628" s="21">
        <v>314</v>
      </c>
      <c r="AC628" s="21">
        <v>0</v>
      </c>
      <c r="AD628" s="21">
        <v>11</v>
      </c>
      <c r="AE628" s="21">
        <v>5</v>
      </c>
    </row>
    <row r="629" spans="1:31">
      <c r="A629" s="16">
        <v>621</v>
      </c>
      <c r="B629" s="17" t="s">
        <v>142</v>
      </c>
      <c r="C629" s="17">
        <v>7</v>
      </c>
      <c r="D629" s="17" t="s">
        <v>54</v>
      </c>
      <c r="E629" s="11"/>
      <c r="F629" s="17" t="s">
        <v>128</v>
      </c>
      <c r="G629" s="17" t="s">
        <v>129</v>
      </c>
      <c r="H629" s="18">
        <v>41082</v>
      </c>
      <c r="I629" s="19">
        <v>6</v>
      </c>
      <c r="J629" s="20">
        <v>27.637202500000001</v>
      </c>
      <c r="K629" s="20">
        <v>15.932690470000001</v>
      </c>
      <c r="L629" s="21">
        <v>1</v>
      </c>
      <c r="M629" s="21">
        <v>23</v>
      </c>
      <c r="N629" s="20">
        <v>0.86773</v>
      </c>
      <c r="O629" s="21">
        <v>59</v>
      </c>
      <c r="P629" s="20">
        <v>19.35428512</v>
      </c>
      <c r="Q629" s="20">
        <v>8.2829173800000007</v>
      </c>
      <c r="R629" s="20">
        <v>27.637202500000001</v>
      </c>
      <c r="S629" s="20">
        <v>22.210555920000001</v>
      </c>
      <c r="T629" s="20">
        <v>5.4266465799999999</v>
      </c>
      <c r="U629" s="21">
        <v>23</v>
      </c>
      <c r="V629" s="20">
        <v>0.75614000000000003</v>
      </c>
      <c r="W629" s="20">
        <v>0.3236</v>
      </c>
      <c r="X629" s="20">
        <v>1.0797399999999999</v>
      </c>
      <c r="Y629" s="20">
        <v>0.86773</v>
      </c>
      <c r="Z629" s="21">
        <v>59</v>
      </c>
      <c r="AA629" s="21">
        <v>0</v>
      </c>
      <c r="AB629" s="21">
        <v>59</v>
      </c>
      <c r="AC629" s="21">
        <v>0</v>
      </c>
      <c r="AD629" s="21">
        <v>1</v>
      </c>
      <c r="AE629" s="21">
        <v>1</v>
      </c>
    </row>
    <row r="630" spans="1:31">
      <c r="A630" s="16">
        <v>622</v>
      </c>
      <c r="B630" s="17" t="s">
        <v>142</v>
      </c>
      <c r="C630" s="17">
        <v>7</v>
      </c>
      <c r="D630" s="17" t="s">
        <v>54</v>
      </c>
      <c r="E630" s="11"/>
      <c r="F630" s="17" t="s">
        <v>128</v>
      </c>
      <c r="G630" s="17" t="s">
        <v>129</v>
      </c>
      <c r="H630" s="18">
        <v>41453</v>
      </c>
      <c r="I630" s="19">
        <v>6</v>
      </c>
      <c r="J630" s="20">
        <v>1401.9719500000001</v>
      </c>
      <c r="K630" s="20">
        <v>489.07156585000001</v>
      </c>
      <c r="L630" s="21">
        <v>110</v>
      </c>
      <c r="M630" s="21">
        <v>862</v>
      </c>
      <c r="N630" s="20">
        <v>33.2836</v>
      </c>
      <c r="O630" s="21">
        <v>2420</v>
      </c>
      <c r="P630" s="20">
        <v>335.04348003000001</v>
      </c>
      <c r="Q630" s="20">
        <v>443.55443718999999</v>
      </c>
      <c r="R630" s="20">
        <v>778.59791722</v>
      </c>
      <c r="S630" s="20">
        <v>778.35462242000006</v>
      </c>
      <c r="T630" s="20">
        <v>0.24329480000000001</v>
      </c>
      <c r="U630" s="21">
        <v>664</v>
      </c>
      <c r="V630" s="20">
        <v>10.31104</v>
      </c>
      <c r="W630" s="20">
        <v>13.619619999999999</v>
      </c>
      <c r="X630" s="20">
        <v>23.93066</v>
      </c>
      <c r="Y630" s="20">
        <v>23.919560000000001</v>
      </c>
      <c r="Z630" s="21">
        <v>0</v>
      </c>
      <c r="AA630" s="21">
        <v>1868</v>
      </c>
      <c r="AB630" s="21">
        <v>1868</v>
      </c>
      <c r="AC630" s="21">
        <v>0</v>
      </c>
      <c r="AD630" s="21">
        <v>104</v>
      </c>
      <c r="AE630" s="21">
        <v>0</v>
      </c>
    </row>
    <row r="631" spans="1:31">
      <c r="A631" s="16">
        <v>623</v>
      </c>
      <c r="B631" s="17" t="s">
        <v>145</v>
      </c>
      <c r="C631" s="17">
        <v>8</v>
      </c>
      <c r="D631" s="17" t="s">
        <v>2</v>
      </c>
      <c r="E631" s="11"/>
      <c r="F631" s="17" t="s">
        <v>128</v>
      </c>
      <c r="G631" s="17" t="s">
        <v>130</v>
      </c>
      <c r="H631" s="18">
        <v>39902</v>
      </c>
      <c r="I631" s="19">
        <v>1</v>
      </c>
      <c r="J631" s="20">
        <v>121.4704425</v>
      </c>
      <c r="K631" s="20">
        <v>100.15833881</v>
      </c>
      <c r="L631" s="21">
        <v>12</v>
      </c>
      <c r="M631" s="21">
        <v>89</v>
      </c>
      <c r="N631" s="20">
        <v>4.1284999999999998</v>
      </c>
      <c r="O631" s="21">
        <v>252</v>
      </c>
      <c r="P631" s="20">
        <v>0</v>
      </c>
      <c r="Q631" s="20">
        <v>121.4704425</v>
      </c>
      <c r="R631" s="20">
        <v>121.4704425</v>
      </c>
      <c r="S631" s="20">
        <v>106.72172500000001</v>
      </c>
      <c r="T631" s="20">
        <v>14.7487175</v>
      </c>
      <c r="U631" s="21">
        <v>89</v>
      </c>
      <c r="V631" s="20">
        <v>0</v>
      </c>
      <c r="W631" s="20">
        <v>4.6990499999999997</v>
      </c>
      <c r="X631" s="20">
        <v>4.6990499999999997</v>
      </c>
      <c r="Y631" s="20">
        <v>4.1405000000000003</v>
      </c>
      <c r="Z631" s="21">
        <v>252</v>
      </c>
      <c r="AA631" s="21">
        <v>0</v>
      </c>
      <c r="AB631" s="21">
        <v>252</v>
      </c>
      <c r="AC631" s="21">
        <v>0</v>
      </c>
      <c r="AD631" s="21">
        <v>12</v>
      </c>
      <c r="AE631" s="21">
        <v>12</v>
      </c>
    </row>
    <row r="632" spans="1:31">
      <c r="A632" s="16">
        <v>624</v>
      </c>
      <c r="B632" s="17" t="s">
        <v>145</v>
      </c>
      <c r="C632" s="17">
        <v>8</v>
      </c>
      <c r="D632" s="17" t="s">
        <v>2</v>
      </c>
      <c r="E632" s="11"/>
      <c r="F632" s="17" t="s">
        <v>128</v>
      </c>
      <c r="G632" s="17" t="s">
        <v>131</v>
      </c>
      <c r="H632" s="18">
        <v>40368</v>
      </c>
      <c r="I632" s="19">
        <v>1</v>
      </c>
      <c r="J632" s="20">
        <v>109.673293</v>
      </c>
      <c r="K632" s="20">
        <v>85.699106999999998</v>
      </c>
      <c r="L632" s="21">
        <v>19</v>
      </c>
      <c r="M632" s="21">
        <v>75</v>
      </c>
      <c r="N632" s="20">
        <v>3.6721499999999998</v>
      </c>
      <c r="O632" s="21">
        <v>228</v>
      </c>
      <c r="P632" s="20">
        <v>0</v>
      </c>
      <c r="Q632" s="20">
        <v>109.673293</v>
      </c>
      <c r="R632" s="20">
        <v>109.673293</v>
      </c>
      <c r="S632" s="20">
        <v>91.314977999999996</v>
      </c>
      <c r="T632" s="20">
        <v>18.358315000000001</v>
      </c>
      <c r="U632" s="21">
        <v>75</v>
      </c>
      <c r="V632" s="20">
        <v>0</v>
      </c>
      <c r="W632" s="20">
        <v>3.9181499999999998</v>
      </c>
      <c r="X632" s="20">
        <v>3.9181499999999998</v>
      </c>
      <c r="Y632" s="20">
        <v>3.6721499999999998</v>
      </c>
      <c r="Z632" s="21">
        <v>228</v>
      </c>
      <c r="AA632" s="21">
        <v>0</v>
      </c>
      <c r="AB632" s="21">
        <v>228</v>
      </c>
      <c r="AC632" s="21">
        <v>0</v>
      </c>
      <c r="AD632" s="21">
        <v>19</v>
      </c>
      <c r="AE632" s="21">
        <v>19</v>
      </c>
    </row>
    <row r="633" spans="1:31">
      <c r="A633" s="16">
        <v>625</v>
      </c>
      <c r="B633" s="17" t="s">
        <v>145</v>
      </c>
      <c r="C633" s="17">
        <v>8</v>
      </c>
      <c r="D633" s="17" t="s">
        <v>2</v>
      </c>
      <c r="E633" s="11"/>
      <c r="F633" s="17" t="s">
        <v>128</v>
      </c>
      <c r="G633" s="17" t="s">
        <v>129</v>
      </c>
      <c r="H633" s="18">
        <v>40375</v>
      </c>
      <c r="I633" s="19">
        <v>1</v>
      </c>
      <c r="J633" s="20">
        <v>195.66073600000001</v>
      </c>
      <c r="K633" s="20">
        <v>176.01575199999999</v>
      </c>
      <c r="L633" s="21">
        <v>27</v>
      </c>
      <c r="M633" s="21">
        <v>200</v>
      </c>
      <c r="N633" s="20">
        <v>9.9342000000000006</v>
      </c>
      <c r="O633" s="21">
        <v>424</v>
      </c>
      <c r="P633" s="20">
        <v>0</v>
      </c>
      <c r="Q633" s="20">
        <v>195.66073600000001</v>
      </c>
      <c r="R633" s="20">
        <v>195.66073600000001</v>
      </c>
      <c r="S633" s="20">
        <v>192.434628</v>
      </c>
      <c r="T633" s="20">
        <v>3.226108</v>
      </c>
      <c r="U633" s="21">
        <v>179</v>
      </c>
      <c r="V633" s="20">
        <v>0</v>
      </c>
      <c r="W633" s="20">
        <v>9.0424399999999991</v>
      </c>
      <c r="X633" s="20">
        <v>9.0424399999999991</v>
      </c>
      <c r="Y633" s="20">
        <v>8.6303000000000001</v>
      </c>
      <c r="Z633" s="21">
        <v>424</v>
      </c>
      <c r="AA633" s="21">
        <v>0</v>
      </c>
      <c r="AB633" s="21">
        <v>424</v>
      </c>
      <c r="AC633" s="21">
        <v>0</v>
      </c>
      <c r="AD633" s="21">
        <v>27</v>
      </c>
      <c r="AE633" s="21">
        <v>27</v>
      </c>
    </row>
    <row r="634" spans="1:31">
      <c r="A634" s="16">
        <v>626</v>
      </c>
      <c r="B634" s="17" t="s">
        <v>145</v>
      </c>
      <c r="C634" s="17">
        <v>8</v>
      </c>
      <c r="D634" s="17" t="s">
        <v>2</v>
      </c>
      <c r="E634" s="11"/>
      <c r="F634" s="17" t="s">
        <v>128</v>
      </c>
      <c r="G634" s="17" t="s">
        <v>131</v>
      </c>
      <c r="H634" s="18">
        <v>40470</v>
      </c>
      <c r="I634" s="19">
        <v>1</v>
      </c>
      <c r="J634" s="20">
        <v>420.68994500000002</v>
      </c>
      <c r="K634" s="20">
        <v>227.653065</v>
      </c>
      <c r="L634" s="21">
        <v>91</v>
      </c>
      <c r="M634" s="21">
        <v>271</v>
      </c>
      <c r="N634" s="20">
        <v>9.4591100000000008</v>
      </c>
      <c r="O634" s="21">
        <v>889</v>
      </c>
      <c r="P634" s="20">
        <v>0</v>
      </c>
      <c r="Q634" s="20">
        <v>420.68994500000002</v>
      </c>
      <c r="R634" s="20">
        <v>420.68994500000002</v>
      </c>
      <c r="S634" s="20">
        <v>242.57123100000001</v>
      </c>
      <c r="T634" s="20">
        <v>178.11871400000001</v>
      </c>
      <c r="U634" s="21">
        <v>271</v>
      </c>
      <c r="V634" s="20">
        <v>0</v>
      </c>
      <c r="W634" s="20">
        <v>12.223509999999999</v>
      </c>
      <c r="X634" s="20">
        <v>12.223509999999999</v>
      </c>
      <c r="Y634" s="20">
        <v>9.3838100000000004</v>
      </c>
      <c r="Z634" s="21">
        <v>889</v>
      </c>
      <c r="AA634" s="21">
        <v>0</v>
      </c>
      <c r="AB634" s="21">
        <v>889</v>
      </c>
      <c r="AC634" s="21">
        <v>0</v>
      </c>
      <c r="AD634" s="21">
        <v>91</v>
      </c>
      <c r="AE634" s="21">
        <v>91</v>
      </c>
    </row>
    <row r="635" spans="1:31">
      <c r="A635" s="16">
        <v>627</v>
      </c>
      <c r="B635" s="17" t="s">
        <v>145</v>
      </c>
      <c r="C635" s="17">
        <v>8</v>
      </c>
      <c r="D635" s="17" t="s">
        <v>2</v>
      </c>
      <c r="E635" s="11"/>
      <c r="F635" s="17" t="s">
        <v>128</v>
      </c>
      <c r="G635" s="17" t="s">
        <v>131</v>
      </c>
      <c r="H635" s="18">
        <v>40640</v>
      </c>
      <c r="I635" s="19">
        <v>1</v>
      </c>
      <c r="J635" s="20">
        <v>237.05274931</v>
      </c>
      <c r="K635" s="20">
        <v>156.96293700000001</v>
      </c>
      <c r="L635" s="21">
        <v>29</v>
      </c>
      <c r="M635" s="21">
        <v>178</v>
      </c>
      <c r="N635" s="20">
        <v>7.3291000000000004</v>
      </c>
      <c r="O635" s="21">
        <v>425</v>
      </c>
      <c r="P635" s="20">
        <v>41.845389109999999</v>
      </c>
      <c r="Q635" s="20">
        <v>195.20736020000001</v>
      </c>
      <c r="R635" s="20">
        <v>237.05274931</v>
      </c>
      <c r="S635" s="20">
        <v>215.49003099999999</v>
      </c>
      <c r="T635" s="20">
        <v>21.562718310000001</v>
      </c>
      <c r="U635" s="21">
        <v>178</v>
      </c>
      <c r="V635" s="20">
        <v>1.4395</v>
      </c>
      <c r="W635" s="20">
        <v>6.0168999999999997</v>
      </c>
      <c r="X635" s="20">
        <v>7.4564000000000004</v>
      </c>
      <c r="Y635" s="20">
        <v>7.3269000000000002</v>
      </c>
      <c r="Z635" s="21">
        <v>425</v>
      </c>
      <c r="AA635" s="21">
        <v>0</v>
      </c>
      <c r="AB635" s="21">
        <v>425</v>
      </c>
      <c r="AC635" s="21">
        <v>0</v>
      </c>
      <c r="AD635" s="21">
        <v>29</v>
      </c>
      <c r="AE635" s="21">
        <v>27</v>
      </c>
    </row>
    <row r="636" spans="1:31">
      <c r="A636" s="16">
        <v>628</v>
      </c>
      <c r="B636" s="17" t="s">
        <v>145</v>
      </c>
      <c r="C636" s="17">
        <v>8</v>
      </c>
      <c r="D636" s="17" t="s">
        <v>2</v>
      </c>
      <c r="E636" s="11"/>
      <c r="F636" s="17" t="s">
        <v>128</v>
      </c>
      <c r="G636" s="17" t="s">
        <v>131</v>
      </c>
      <c r="H636" s="18">
        <v>40997</v>
      </c>
      <c r="I636" s="19">
        <v>1</v>
      </c>
      <c r="J636" s="20">
        <v>123.48064804000001</v>
      </c>
      <c r="K636" s="20">
        <v>76.206276000000003</v>
      </c>
      <c r="L636" s="21">
        <v>17</v>
      </c>
      <c r="M636" s="21">
        <v>75</v>
      </c>
      <c r="N636" s="20">
        <v>3.4830199999999998</v>
      </c>
      <c r="O636" s="21">
        <v>205</v>
      </c>
      <c r="P636" s="20">
        <v>62.981280239999997</v>
      </c>
      <c r="Q636" s="20">
        <v>60.499367800000002</v>
      </c>
      <c r="R636" s="20">
        <v>123.48064804000001</v>
      </c>
      <c r="S636" s="20">
        <v>104.42826599999999</v>
      </c>
      <c r="T636" s="20">
        <v>19.052382040000001</v>
      </c>
      <c r="U636" s="21">
        <v>64</v>
      </c>
      <c r="V636" s="20">
        <v>1.8102</v>
      </c>
      <c r="W636" s="20">
        <v>1.6860200000000001</v>
      </c>
      <c r="X636" s="20">
        <v>3.4962200000000001</v>
      </c>
      <c r="Y636" s="20">
        <v>3.3542000000000001</v>
      </c>
      <c r="Z636" s="21">
        <v>204</v>
      </c>
      <c r="AA636" s="21">
        <v>2</v>
      </c>
      <c r="AB636" s="21">
        <v>206</v>
      </c>
      <c r="AC636" s="21">
        <v>0</v>
      </c>
      <c r="AD636" s="21">
        <v>13</v>
      </c>
      <c r="AE636" s="21">
        <v>9</v>
      </c>
    </row>
    <row r="637" spans="1:31">
      <c r="A637" s="16">
        <v>629</v>
      </c>
      <c r="B637" s="17" t="s">
        <v>145</v>
      </c>
      <c r="C637" s="17">
        <v>8</v>
      </c>
      <c r="D637" s="17" t="s">
        <v>2</v>
      </c>
      <c r="E637" s="11"/>
      <c r="F637" s="17" t="s">
        <v>128</v>
      </c>
      <c r="G637" s="17" t="s">
        <v>131</v>
      </c>
      <c r="H637" s="18">
        <v>41073</v>
      </c>
      <c r="I637" s="19">
        <v>1</v>
      </c>
      <c r="J637" s="20">
        <v>18.998000000000001</v>
      </c>
      <c r="K637" s="20">
        <v>13.410937970000001</v>
      </c>
      <c r="L637" s="21">
        <v>7</v>
      </c>
      <c r="M637" s="21">
        <v>15</v>
      </c>
      <c r="N637" s="20">
        <v>0.59260000000000002</v>
      </c>
      <c r="O637" s="21">
        <v>37</v>
      </c>
      <c r="P637" s="20">
        <v>7.5500209099999998</v>
      </c>
      <c r="Q637" s="20">
        <v>11.44797909</v>
      </c>
      <c r="R637" s="20">
        <v>18.998000000000001</v>
      </c>
      <c r="S637" s="20">
        <v>18.41150189</v>
      </c>
      <c r="T637" s="20">
        <v>0.58649810999999996</v>
      </c>
      <c r="U637" s="21">
        <v>15</v>
      </c>
      <c r="V637" s="20">
        <v>0.23569999999999999</v>
      </c>
      <c r="W637" s="20">
        <v>0.35659999999999997</v>
      </c>
      <c r="X637" s="20">
        <v>0.59230000000000005</v>
      </c>
      <c r="Y637" s="20">
        <v>0.57399999999999995</v>
      </c>
      <c r="Z637" s="21">
        <v>37</v>
      </c>
      <c r="AA637" s="21">
        <v>0</v>
      </c>
      <c r="AB637" s="21">
        <v>37</v>
      </c>
      <c r="AC637" s="21">
        <v>0</v>
      </c>
      <c r="AD637" s="21">
        <v>3</v>
      </c>
      <c r="AE637" s="21">
        <v>3</v>
      </c>
    </row>
    <row r="638" spans="1:31">
      <c r="A638" s="16">
        <v>630</v>
      </c>
      <c r="B638" s="17" t="s">
        <v>145</v>
      </c>
      <c r="C638" s="17">
        <v>8</v>
      </c>
      <c r="D638" s="17" t="s">
        <v>2</v>
      </c>
      <c r="E638" s="11"/>
      <c r="F638" s="17" t="s">
        <v>128</v>
      </c>
      <c r="G638" s="17" t="s">
        <v>131</v>
      </c>
      <c r="H638" s="18">
        <v>41073</v>
      </c>
      <c r="I638" s="19">
        <v>1</v>
      </c>
      <c r="J638" s="20">
        <v>66.142887999999999</v>
      </c>
      <c r="K638" s="20">
        <v>45</v>
      </c>
      <c r="L638" s="21">
        <v>22</v>
      </c>
      <c r="M638" s="21">
        <v>53</v>
      </c>
      <c r="N638" s="20">
        <v>2.0908000000000002</v>
      </c>
      <c r="O638" s="21">
        <v>160</v>
      </c>
      <c r="P638" s="20">
        <v>22.035516170000001</v>
      </c>
      <c r="Q638" s="20">
        <v>44.107371829999998</v>
      </c>
      <c r="R638" s="20">
        <v>66.142887999999999</v>
      </c>
      <c r="S638" s="20">
        <v>61.779242000000004</v>
      </c>
      <c r="T638" s="20">
        <v>4.3636460000000001</v>
      </c>
      <c r="U638" s="21">
        <v>53</v>
      </c>
      <c r="V638" s="20">
        <v>0.70530000000000004</v>
      </c>
      <c r="W638" s="20">
        <v>1.4140999999999999</v>
      </c>
      <c r="X638" s="20">
        <v>2.1194000000000002</v>
      </c>
      <c r="Y638" s="20">
        <v>2.0888</v>
      </c>
      <c r="Z638" s="21">
        <v>160</v>
      </c>
      <c r="AA638" s="21">
        <v>0</v>
      </c>
      <c r="AB638" s="21">
        <v>160</v>
      </c>
      <c r="AC638" s="21">
        <v>0</v>
      </c>
      <c r="AD638" s="21">
        <v>8</v>
      </c>
      <c r="AE638" s="21">
        <v>8</v>
      </c>
    </row>
    <row r="639" spans="1:31">
      <c r="A639" s="16">
        <v>631</v>
      </c>
      <c r="B639" s="17" t="s">
        <v>145</v>
      </c>
      <c r="C639" s="17">
        <v>8</v>
      </c>
      <c r="D639" s="17" t="s">
        <v>2</v>
      </c>
      <c r="E639" s="11"/>
      <c r="F639" s="17" t="s">
        <v>128</v>
      </c>
      <c r="G639" s="17" t="s">
        <v>131</v>
      </c>
      <c r="H639" s="18">
        <v>41407</v>
      </c>
      <c r="I639" s="19">
        <v>1</v>
      </c>
      <c r="J639" s="20">
        <v>2004.093934</v>
      </c>
      <c r="K639" s="20">
        <v>2004.0925500000001</v>
      </c>
      <c r="L639" s="21">
        <v>168</v>
      </c>
      <c r="M639" s="21">
        <v>1321</v>
      </c>
      <c r="N639" s="20">
        <v>57.921790000000001</v>
      </c>
      <c r="O639" s="21">
        <v>3499</v>
      </c>
      <c r="P639" s="20">
        <v>0</v>
      </c>
      <c r="Q639" s="20">
        <v>50.008417999999999</v>
      </c>
      <c r="R639" s="20">
        <v>50.008417999999999</v>
      </c>
      <c r="S639" s="20">
        <v>50.008417999999999</v>
      </c>
      <c r="T639" s="20">
        <v>0</v>
      </c>
      <c r="U639" s="21">
        <v>35</v>
      </c>
      <c r="V639" s="20">
        <v>0</v>
      </c>
      <c r="W639" s="20">
        <v>1.44533</v>
      </c>
      <c r="X639" s="20">
        <v>1.44533</v>
      </c>
      <c r="Y639" s="20">
        <v>1.44533</v>
      </c>
      <c r="Z639" s="21">
        <v>22</v>
      </c>
      <c r="AA639" s="21">
        <v>32</v>
      </c>
      <c r="AB639" s="21">
        <v>54</v>
      </c>
      <c r="AC639" s="21">
        <v>4</v>
      </c>
      <c r="AD639" s="21">
        <v>2</v>
      </c>
      <c r="AE639" s="21">
        <v>0</v>
      </c>
    </row>
    <row r="640" spans="1:31">
      <c r="A640" s="16">
        <v>632</v>
      </c>
      <c r="B640" s="17" t="s">
        <v>145</v>
      </c>
      <c r="C640" s="17">
        <v>8</v>
      </c>
      <c r="D640" s="17" t="s">
        <v>10</v>
      </c>
      <c r="E640" s="11"/>
      <c r="F640" s="17" t="s">
        <v>128</v>
      </c>
      <c r="G640" s="17" t="s">
        <v>129</v>
      </c>
      <c r="H640" s="18">
        <v>39581</v>
      </c>
      <c r="I640" s="19">
        <v>1</v>
      </c>
      <c r="J640" s="20">
        <v>21.582000000000001</v>
      </c>
      <c r="K640" s="20">
        <v>16.34</v>
      </c>
      <c r="L640" s="21">
        <v>3</v>
      </c>
      <c r="M640" s="21">
        <v>20</v>
      </c>
      <c r="N640" s="20">
        <v>0.81610000000000005</v>
      </c>
      <c r="O640" s="21">
        <v>44</v>
      </c>
      <c r="P640" s="20">
        <v>0</v>
      </c>
      <c r="Q640" s="20">
        <v>21.582000000000001</v>
      </c>
      <c r="R640" s="20">
        <v>21.582000000000001</v>
      </c>
      <c r="S640" s="20">
        <v>21.582000000000001</v>
      </c>
      <c r="T640" s="20">
        <v>0</v>
      </c>
      <c r="U640" s="21">
        <v>20</v>
      </c>
      <c r="V640" s="20">
        <v>0</v>
      </c>
      <c r="W640" s="20">
        <v>0.81610000000000005</v>
      </c>
      <c r="X640" s="20">
        <v>0.81610000000000005</v>
      </c>
      <c r="Y640" s="20">
        <v>0.1202</v>
      </c>
      <c r="Z640" s="21">
        <v>44</v>
      </c>
      <c r="AA640" s="21">
        <v>0</v>
      </c>
      <c r="AB640" s="21">
        <v>44</v>
      </c>
      <c r="AC640" s="21">
        <v>0</v>
      </c>
      <c r="AD640" s="21">
        <v>3</v>
      </c>
      <c r="AE640" s="21">
        <v>3</v>
      </c>
    </row>
    <row r="641" spans="1:31">
      <c r="A641" s="16">
        <v>633</v>
      </c>
      <c r="B641" s="17" t="s">
        <v>145</v>
      </c>
      <c r="C641" s="17">
        <v>8</v>
      </c>
      <c r="D641" s="17" t="s">
        <v>10</v>
      </c>
      <c r="E641" s="11"/>
      <c r="F641" s="17" t="s">
        <v>128</v>
      </c>
      <c r="G641" s="17" t="s">
        <v>129</v>
      </c>
      <c r="H641" s="18">
        <v>39674</v>
      </c>
      <c r="I641" s="19">
        <v>1</v>
      </c>
      <c r="J641" s="20">
        <v>48.119100000000003</v>
      </c>
      <c r="K641" s="20">
        <v>36.44</v>
      </c>
      <c r="L641" s="21">
        <v>7</v>
      </c>
      <c r="M641" s="21">
        <v>38</v>
      </c>
      <c r="N641" s="20">
        <v>1.6348</v>
      </c>
      <c r="O641" s="21">
        <v>106</v>
      </c>
      <c r="P641" s="20">
        <v>0</v>
      </c>
      <c r="Q641" s="20">
        <v>48.119100000000003</v>
      </c>
      <c r="R641" s="20">
        <v>48.119100000000003</v>
      </c>
      <c r="S641" s="20">
        <v>48.119100000000003</v>
      </c>
      <c r="T641" s="20">
        <v>0</v>
      </c>
      <c r="U641" s="21">
        <v>38</v>
      </c>
      <c r="V641" s="20">
        <v>0</v>
      </c>
      <c r="W641" s="20">
        <v>1.6348</v>
      </c>
      <c r="X641" s="20">
        <v>1.6348</v>
      </c>
      <c r="Y641" s="20">
        <v>0</v>
      </c>
      <c r="Z641" s="21">
        <v>106</v>
      </c>
      <c r="AA641" s="21">
        <v>0</v>
      </c>
      <c r="AB641" s="21">
        <v>106</v>
      </c>
      <c r="AC641" s="21">
        <v>0</v>
      </c>
      <c r="AD641" s="21">
        <v>7</v>
      </c>
      <c r="AE641" s="21">
        <v>7</v>
      </c>
    </row>
    <row r="642" spans="1:31">
      <c r="A642" s="16">
        <v>634</v>
      </c>
      <c r="B642" s="17" t="s">
        <v>145</v>
      </c>
      <c r="C642" s="17">
        <v>8</v>
      </c>
      <c r="D642" s="17" t="s">
        <v>10</v>
      </c>
      <c r="E642" s="11"/>
      <c r="F642" s="17" t="s">
        <v>128</v>
      </c>
      <c r="G642" s="17" t="s">
        <v>129</v>
      </c>
      <c r="H642" s="18">
        <v>39889</v>
      </c>
      <c r="I642" s="19">
        <v>1</v>
      </c>
      <c r="J642" s="20">
        <v>107.195459</v>
      </c>
      <c r="K642" s="20">
        <v>100.681338</v>
      </c>
      <c r="L642" s="21">
        <v>14</v>
      </c>
      <c r="M642" s="21">
        <v>101</v>
      </c>
      <c r="N642" s="20">
        <v>3.7589999999999999</v>
      </c>
      <c r="O642" s="21">
        <v>294</v>
      </c>
      <c r="P642" s="20">
        <v>0</v>
      </c>
      <c r="Q642" s="20">
        <v>107.195459</v>
      </c>
      <c r="R642" s="20">
        <v>107.195459</v>
      </c>
      <c r="S642" s="20">
        <v>107.195459</v>
      </c>
      <c r="T642" s="20">
        <v>0</v>
      </c>
      <c r="U642" s="21">
        <v>101</v>
      </c>
      <c r="V642" s="20">
        <v>0.50009999999999999</v>
      </c>
      <c r="W642" s="20">
        <v>3.2589000000000001</v>
      </c>
      <c r="X642" s="20">
        <v>3.7589999999999999</v>
      </c>
      <c r="Y642" s="20">
        <v>0.88600000000000001</v>
      </c>
      <c r="Z642" s="21">
        <v>294</v>
      </c>
      <c r="AA642" s="21">
        <v>0</v>
      </c>
      <c r="AB642" s="21">
        <v>294</v>
      </c>
      <c r="AC642" s="21">
        <v>0</v>
      </c>
      <c r="AD642" s="21">
        <v>14</v>
      </c>
      <c r="AE642" s="21">
        <v>14</v>
      </c>
    </row>
    <row r="643" spans="1:31">
      <c r="A643" s="16">
        <v>635</v>
      </c>
      <c r="B643" s="17" t="s">
        <v>145</v>
      </c>
      <c r="C643" s="17">
        <v>8</v>
      </c>
      <c r="D643" s="17" t="s">
        <v>10</v>
      </c>
      <c r="E643" s="11"/>
      <c r="F643" s="17" t="s">
        <v>128</v>
      </c>
      <c r="G643" s="17" t="s">
        <v>129</v>
      </c>
      <c r="H643" s="18">
        <v>40722</v>
      </c>
      <c r="I643" s="19">
        <v>1</v>
      </c>
      <c r="J643" s="20">
        <v>113.107575</v>
      </c>
      <c r="K643" s="20">
        <v>55.275381000000003</v>
      </c>
      <c r="L643" s="21">
        <v>6</v>
      </c>
      <c r="M643" s="21">
        <v>90</v>
      </c>
      <c r="N643" s="20">
        <v>3.3945400000000001</v>
      </c>
      <c r="O643" s="21">
        <v>254</v>
      </c>
      <c r="P643" s="20">
        <v>31.238262379999998</v>
      </c>
      <c r="Q643" s="20">
        <v>76.853742620000006</v>
      </c>
      <c r="R643" s="20">
        <v>108.092005</v>
      </c>
      <c r="S643" s="20">
        <v>72.473301000000006</v>
      </c>
      <c r="T643" s="20">
        <v>35.618704000000001</v>
      </c>
      <c r="U643" s="21">
        <v>90</v>
      </c>
      <c r="V643" s="20">
        <v>1.1217999999999999</v>
      </c>
      <c r="W643" s="20">
        <v>2.78512</v>
      </c>
      <c r="X643" s="20">
        <v>3.9069199999999999</v>
      </c>
      <c r="Y643" s="20">
        <v>3.3945400000000001</v>
      </c>
      <c r="Z643" s="21">
        <v>254</v>
      </c>
      <c r="AA643" s="21">
        <v>0</v>
      </c>
      <c r="AB643" s="21">
        <v>254</v>
      </c>
      <c r="AC643" s="21">
        <v>8</v>
      </c>
      <c r="AD643" s="21">
        <v>6</v>
      </c>
      <c r="AE643" s="21">
        <v>6</v>
      </c>
    </row>
    <row r="644" spans="1:31">
      <c r="A644" s="16">
        <v>636</v>
      </c>
      <c r="B644" s="17" t="s">
        <v>145</v>
      </c>
      <c r="C644" s="17">
        <v>8</v>
      </c>
      <c r="D644" s="17" t="s">
        <v>10</v>
      </c>
      <c r="E644" s="11"/>
      <c r="F644" s="17" t="s">
        <v>128</v>
      </c>
      <c r="G644" s="17" t="s">
        <v>131</v>
      </c>
      <c r="H644" s="18">
        <v>40997</v>
      </c>
      <c r="I644" s="19">
        <v>1</v>
      </c>
      <c r="J644" s="20">
        <v>27.071701699999998</v>
      </c>
      <c r="K644" s="20">
        <v>20.6472017</v>
      </c>
      <c r="L644" s="21">
        <v>2</v>
      </c>
      <c r="M644" s="21">
        <v>27</v>
      </c>
      <c r="N644" s="20">
        <v>1.1005</v>
      </c>
      <c r="O644" s="21">
        <v>61</v>
      </c>
      <c r="P644" s="20">
        <v>5.3824800000000002</v>
      </c>
      <c r="Q644" s="20">
        <v>22.622160000000001</v>
      </c>
      <c r="R644" s="20">
        <v>28.004639999999998</v>
      </c>
      <c r="S644" s="20">
        <v>27.071701699999998</v>
      </c>
      <c r="T644" s="20">
        <v>0.9329383</v>
      </c>
      <c r="U644" s="21">
        <v>27</v>
      </c>
      <c r="V644" s="20">
        <v>0.21879999999999999</v>
      </c>
      <c r="W644" s="20">
        <v>0.91959999999999997</v>
      </c>
      <c r="X644" s="20">
        <v>1.1384000000000001</v>
      </c>
      <c r="Y644" s="20">
        <v>1.1005</v>
      </c>
      <c r="Z644" s="21">
        <v>61</v>
      </c>
      <c r="AA644" s="21">
        <v>0</v>
      </c>
      <c r="AB644" s="21">
        <v>61</v>
      </c>
      <c r="AC644" s="21">
        <v>0</v>
      </c>
      <c r="AD644" s="21">
        <v>2</v>
      </c>
      <c r="AE644" s="21">
        <v>2</v>
      </c>
    </row>
    <row r="645" spans="1:31">
      <c r="A645" s="16">
        <v>637</v>
      </c>
      <c r="B645" s="17" t="s">
        <v>145</v>
      </c>
      <c r="C645" s="17">
        <v>8</v>
      </c>
      <c r="D645" s="17" t="s">
        <v>10</v>
      </c>
      <c r="E645" s="11"/>
      <c r="F645" s="17" t="s">
        <v>128</v>
      </c>
      <c r="G645" s="17" t="s">
        <v>131</v>
      </c>
      <c r="H645" s="18">
        <v>41423</v>
      </c>
      <c r="I645" s="19">
        <v>1</v>
      </c>
      <c r="J645" s="20">
        <v>260.90093000000002</v>
      </c>
      <c r="K645" s="20">
        <v>232.34085547999999</v>
      </c>
      <c r="L645" s="21">
        <v>24</v>
      </c>
      <c r="M645" s="21">
        <v>218</v>
      </c>
      <c r="N645" s="20">
        <v>8.7403999999999993</v>
      </c>
      <c r="O645" s="21">
        <v>575</v>
      </c>
      <c r="P645" s="20">
        <v>4.8209492899999997</v>
      </c>
      <c r="Q645" s="20">
        <v>32.22588571</v>
      </c>
      <c r="R645" s="20">
        <v>37.046835000000002</v>
      </c>
      <c r="S645" s="20">
        <v>37.046835000000002</v>
      </c>
      <c r="T645" s="20">
        <v>0</v>
      </c>
      <c r="U645" s="21">
        <v>34</v>
      </c>
      <c r="V645" s="20">
        <v>0.1696</v>
      </c>
      <c r="W645" s="20">
        <v>1.1336999999999999</v>
      </c>
      <c r="X645" s="20">
        <v>1.3032999999999999</v>
      </c>
      <c r="Y645" s="20">
        <v>1.3032999999999999</v>
      </c>
      <c r="Z645" s="21">
        <v>0</v>
      </c>
      <c r="AA645" s="21">
        <v>112</v>
      </c>
      <c r="AB645" s="21">
        <v>112</v>
      </c>
      <c r="AC645" s="21">
        <v>0</v>
      </c>
      <c r="AD645" s="21">
        <v>0</v>
      </c>
      <c r="AE645" s="21">
        <v>0</v>
      </c>
    </row>
    <row r="646" spans="1:31">
      <c r="A646" s="16">
        <v>638</v>
      </c>
      <c r="B646" s="17" t="s">
        <v>145</v>
      </c>
      <c r="C646" s="17">
        <v>8</v>
      </c>
      <c r="D646" s="17" t="s">
        <v>10</v>
      </c>
      <c r="E646" s="11"/>
      <c r="F646" s="17" t="s">
        <v>128</v>
      </c>
      <c r="G646" s="17" t="s">
        <v>129</v>
      </c>
      <c r="H646" s="18">
        <v>41423</v>
      </c>
      <c r="I646" s="19">
        <v>1</v>
      </c>
      <c r="J646" s="20">
        <v>57.758853000000002</v>
      </c>
      <c r="K646" s="20">
        <v>51.982968999999997</v>
      </c>
      <c r="L646" s="21">
        <v>4</v>
      </c>
      <c r="M646" s="21">
        <v>57</v>
      </c>
      <c r="N646" s="20">
        <v>1.9349700000000001</v>
      </c>
      <c r="O646" s="21">
        <v>146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1">
        <v>0</v>
      </c>
      <c r="V646" s="20">
        <v>0</v>
      </c>
      <c r="W646" s="20">
        <v>0</v>
      </c>
      <c r="X646" s="20">
        <v>0</v>
      </c>
      <c r="Y646" s="20"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</row>
    <row r="647" spans="1:31">
      <c r="A647" s="16">
        <v>639</v>
      </c>
      <c r="B647" s="17" t="s">
        <v>145</v>
      </c>
      <c r="C647" s="17">
        <v>8</v>
      </c>
      <c r="D647" s="17" t="s">
        <v>78</v>
      </c>
      <c r="E647" s="11"/>
      <c r="F647" s="17" t="s">
        <v>128</v>
      </c>
      <c r="G647" s="17" t="s">
        <v>130</v>
      </c>
      <c r="H647" s="18">
        <v>39883</v>
      </c>
      <c r="I647" s="19">
        <v>3</v>
      </c>
      <c r="J647" s="20">
        <v>61.039095000000003</v>
      </c>
      <c r="K647" s="20">
        <v>54.895562580000004</v>
      </c>
      <c r="L647" s="21">
        <v>9</v>
      </c>
      <c r="M647" s="21">
        <v>33</v>
      </c>
      <c r="N647" s="20">
        <v>1.8412999999999999</v>
      </c>
      <c r="O647" s="21">
        <v>101</v>
      </c>
      <c r="P647" s="20">
        <v>16.545165000000001</v>
      </c>
      <c r="Q647" s="20">
        <v>44.493929999999999</v>
      </c>
      <c r="R647" s="20">
        <v>61.039095000000003</v>
      </c>
      <c r="S647" s="20">
        <v>59.500934999999998</v>
      </c>
      <c r="T647" s="20">
        <v>1.53816</v>
      </c>
      <c r="U647" s="21">
        <v>33</v>
      </c>
      <c r="V647" s="20">
        <v>0.54149999999999998</v>
      </c>
      <c r="W647" s="20">
        <v>1.3685</v>
      </c>
      <c r="X647" s="20">
        <v>1.91</v>
      </c>
      <c r="Y647" s="20">
        <v>1.7948999999999999</v>
      </c>
      <c r="Z647" s="21">
        <v>101</v>
      </c>
      <c r="AA647" s="21">
        <v>0</v>
      </c>
      <c r="AB647" s="21">
        <v>101</v>
      </c>
      <c r="AC647" s="21">
        <v>0</v>
      </c>
      <c r="AD647" s="21">
        <v>9</v>
      </c>
      <c r="AE647" s="21">
        <v>0</v>
      </c>
    </row>
    <row r="648" spans="1:31">
      <c r="A648" s="16">
        <v>640</v>
      </c>
      <c r="B648" s="17" t="s">
        <v>145</v>
      </c>
      <c r="C648" s="17">
        <v>8</v>
      </c>
      <c r="D648" s="17" t="s">
        <v>78</v>
      </c>
      <c r="E648" s="11"/>
      <c r="F648" s="17" t="s">
        <v>128</v>
      </c>
      <c r="G648" s="17" t="s">
        <v>129</v>
      </c>
      <c r="H648" s="18">
        <v>40732</v>
      </c>
      <c r="I648" s="19">
        <v>3</v>
      </c>
      <c r="J648" s="20">
        <v>144.5591</v>
      </c>
      <c r="K648" s="20">
        <v>55.209423999999999</v>
      </c>
      <c r="L648" s="21">
        <v>18</v>
      </c>
      <c r="M648" s="21">
        <v>70</v>
      </c>
      <c r="N648" s="20">
        <v>2.5529899999999999</v>
      </c>
      <c r="O648" s="21">
        <v>161</v>
      </c>
      <c r="P648" s="20">
        <v>34.485399999999998</v>
      </c>
      <c r="Q648" s="20">
        <v>112.9832</v>
      </c>
      <c r="R648" s="20">
        <v>147.46860000000001</v>
      </c>
      <c r="S648" s="20">
        <v>77.176950000000005</v>
      </c>
      <c r="T648" s="20">
        <v>70.291650000000004</v>
      </c>
      <c r="U648" s="21">
        <v>71</v>
      </c>
      <c r="V648" s="20">
        <v>0.72260000000000002</v>
      </c>
      <c r="W648" s="20">
        <v>2.3904999999999998</v>
      </c>
      <c r="X648" s="20">
        <v>3.1131000000000002</v>
      </c>
      <c r="Y648" s="20">
        <v>2.58439</v>
      </c>
      <c r="Z648" s="21">
        <v>160</v>
      </c>
      <c r="AA648" s="21">
        <v>8</v>
      </c>
      <c r="AB648" s="21">
        <v>168</v>
      </c>
      <c r="AC648" s="21">
        <v>33</v>
      </c>
      <c r="AD648" s="21">
        <v>16</v>
      </c>
      <c r="AE648" s="21">
        <v>5</v>
      </c>
    </row>
    <row r="649" spans="1:31">
      <c r="A649" s="16">
        <v>641</v>
      </c>
      <c r="B649" s="17" t="s">
        <v>145</v>
      </c>
      <c r="C649" s="17">
        <v>8</v>
      </c>
      <c r="D649" s="17" t="s">
        <v>78</v>
      </c>
      <c r="E649" s="11"/>
      <c r="F649" s="17" t="s">
        <v>128</v>
      </c>
      <c r="G649" s="17" t="s">
        <v>129</v>
      </c>
      <c r="H649" s="18">
        <v>40995</v>
      </c>
      <c r="I649" s="19">
        <v>3</v>
      </c>
      <c r="J649" s="20">
        <v>64.502340000000004</v>
      </c>
      <c r="K649" s="20">
        <v>22.04924978</v>
      </c>
      <c r="L649" s="21">
        <v>13</v>
      </c>
      <c r="M649" s="21">
        <v>27</v>
      </c>
      <c r="N649" s="20">
        <v>1.0678000000000001</v>
      </c>
      <c r="O649" s="21">
        <v>63</v>
      </c>
      <c r="P649" s="20">
        <v>32.875340000000001</v>
      </c>
      <c r="Q649" s="20">
        <v>31.626999999999999</v>
      </c>
      <c r="R649" s="20">
        <v>64.502340000000004</v>
      </c>
      <c r="S649" s="20">
        <v>30.138394999999999</v>
      </c>
      <c r="T649" s="20">
        <v>34.363945000000001</v>
      </c>
      <c r="U649" s="21">
        <v>27</v>
      </c>
      <c r="V649" s="20">
        <v>0.68069999999999997</v>
      </c>
      <c r="W649" s="20">
        <v>0.59219999999999995</v>
      </c>
      <c r="X649" s="20">
        <v>1.2728999999999999</v>
      </c>
      <c r="Y649" s="20">
        <v>1.0678000000000001</v>
      </c>
      <c r="Z649" s="21">
        <v>63</v>
      </c>
      <c r="AA649" s="21">
        <v>0</v>
      </c>
      <c r="AB649" s="21">
        <v>63</v>
      </c>
      <c r="AC649" s="21">
        <v>18</v>
      </c>
      <c r="AD649" s="21">
        <v>13</v>
      </c>
      <c r="AE649" s="21">
        <v>0</v>
      </c>
    </row>
    <row r="650" spans="1:31">
      <c r="A650" s="16">
        <v>642</v>
      </c>
      <c r="B650" s="17" t="s">
        <v>145</v>
      </c>
      <c r="C650" s="17">
        <v>8</v>
      </c>
      <c r="D650" s="17" t="s">
        <v>78</v>
      </c>
      <c r="E650" s="11"/>
      <c r="F650" s="17" t="s">
        <v>128</v>
      </c>
      <c r="G650" s="17" t="s">
        <v>129</v>
      </c>
      <c r="H650" s="18">
        <v>41060</v>
      </c>
      <c r="I650" s="19">
        <v>3</v>
      </c>
      <c r="J650" s="20">
        <v>10.166499999999999</v>
      </c>
      <c r="K650" s="20">
        <v>5.0780174000000002</v>
      </c>
      <c r="L650" s="21">
        <v>2</v>
      </c>
      <c r="M650" s="21">
        <v>12</v>
      </c>
      <c r="N650" s="20">
        <v>0.51900000000000002</v>
      </c>
      <c r="O650" s="21">
        <v>21</v>
      </c>
      <c r="P650" s="20">
        <v>2.1539999999999999</v>
      </c>
      <c r="Q650" s="20">
        <v>8.0124999999999993</v>
      </c>
      <c r="R650" s="20">
        <v>10.166499999999999</v>
      </c>
      <c r="S650" s="20">
        <v>6.9409770000000002</v>
      </c>
      <c r="T650" s="20">
        <v>3.2255229999999999</v>
      </c>
      <c r="U650" s="21">
        <v>12</v>
      </c>
      <c r="V650" s="20">
        <v>0.16</v>
      </c>
      <c r="W650" s="20">
        <v>0.46329999999999999</v>
      </c>
      <c r="X650" s="20">
        <v>0.62329999999999997</v>
      </c>
      <c r="Y650" s="20">
        <v>0.51900000000000002</v>
      </c>
      <c r="Z650" s="21">
        <v>21</v>
      </c>
      <c r="AA650" s="21">
        <v>0</v>
      </c>
      <c r="AB650" s="21">
        <v>21</v>
      </c>
      <c r="AC650" s="21">
        <v>0</v>
      </c>
      <c r="AD650" s="21">
        <v>2</v>
      </c>
      <c r="AE650" s="21">
        <v>0</v>
      </c>
    </row>
    <row r="651" spans="1:31">
      <c r="A651" s="16">
        <v>643</v>
      </c>
      <c r="B651" s="17" t="s">
        <v>145</v>
      </c>
      <c r="C651" s="17">
        <v>8</v>
      </c>
      <c r="D651" s="17" t="s">
        <v>78</v>
      </c>
      <c r="E651" s="11"/>
      <c r="F651" s="17" t="s">
        <v>128</v>
      </c>
      <c r="G651" s="17" t="s">
        <v>129</v>
      </c>
      <c r="H651" s="18">
        <v>41453</v>
      </c>
      <c r="I651" s="19">
        <v>3</v>
      </c>
      <c r="J651" s="20">
        <v>57.860430000000001</v>
      </c>
      <c r="K651" s="20">
        <v>29.445707200000001</v>
      </c>
      <c r="L651" s="21">
        <v>2</v>
      </c>
      <c r="M651" s="21">
        <v>20</v>
      </c>
      <c r="N651" s="20">
        <v>0.875</v>
      </c>
      <c r="O651" s="21">
        <v>31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1">
        <v>0</v>
      </c>
      <c r="V651" s="20">
        <v>0</v>
      </c>
      <c r="W651" s="20">
        <v>0</v>
      </c>
      <c r="X651" s="20">
        <v>0</v>
      </c>
      <c r="Y651" s="20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</row>
    <row r="652" spans="1:31">
      <c r="A652" s="16">
        <v>644</v>
      </c>
      <c r="B652" s="17" t="s">
        <v>145</v>
      </c>
      <c r="C652" s="17">
        <v>8</v>
      </c>
      <c r="D652" s="17" t="s">
        <v>23</v>
      </c>
      <c r="E652" s="11"/>
      <c r="F652" s="17" t="s">
        <v>128</v>
      </c>
      <c r="G652" s="17" t="s">
        <v>130</v>
      </c>
      <c r="H652" s="18">
        <v>39847</v>
      </c>
      <c r="I652" s="19">
        <v>1</v>
      </c>
      <c r="J652" s="20">
        <v>117.22226999999999</v>
      </c>
      <c r="K652" s="20">
        <v>100.2390114</v>
      </c>
      <c r="L652" s="21">
        <v>22</v>
      </c>
      <c r="M652" s="21">
        <v>76</v>
      </c>
      <c r="N652" s="20">
        <v>2.9994999999999998</v>
      </c>
      <c r="O652" s="21">
        <v>131</v>
      </c>
      <c r="P652" s="20">
        <v>55.756349999999998</v>
      </c>
      <c r="Q652" s="20">
        <v>61.465919999999997</v>
      </c>
      <c r="R652" s="20">
        <v>117.22226999999999</v>
      </c>
      <c r="S652" s="20">
        <v>105.9609</v>
      </c>
      <c r="T652" s="20">
        <v>11.261369999999999</v>
      </c>
      <c r="U652" s="21">
        <v>76</v>
      </c>
      <c r="V652" s="20">
        <v>1.5690500000000001</v>
      </c>
      <c r="W652" s="20">
        <v>1.75288</v>
      </c>
      <c r="X652" s="20">
        <v>3.32193</v>
      </c>
      <c r="Y652" s="20">
        <v>2.9994999999999998</v>
      </c>
      <c r="Z652" s="21">
        <v>131</v>
      </c>
      <c r="AA652" s="21">
        <v>0</v>
      </c>
      <c r="AB652" s="21">
        <v>131</v>
      </c>
      <c r="AC652" s="21">
        <v>0</v>
      </c>
      <c r="AD652" s="21">
        <v>9</v>
      </c>
      <c r="AE652" s="21">
        <v>2</v>
      </c>
    </row>
    <row r="653" spans="1:31">
      <c r="A653" s="16">
        <v>645</v>
      </c>
      <c r="B653" s="17" t="s">
        <v>145</v>
      </c>
      <c r="C653" s="17">
        <v>8</v>
      </c>
      <c r="D653" s="17" t="s">
        <v>23</v>
      </c>
      <c r="E653" s="11"/>
      <c r="F653" s="17" t="s">
        <v>128</v>
      </c>
      <c r="G653" s="17" t="s">
        <v>129</v>
      </c>
      <c r="H653" s="18">
        <v>40130</v>
      </c>
      <c r="I653" s="19">
        <v>1</v>
      </c>
      <c r="J653" s="20">
        <v>42.629427999999997</v>
      </c>
      <c r="K653" s="20">
        <v>40.327438999999998</v>
      </c>
      <c r="L653" s="21">
        <v>7</v>
      </c>
      <c r="M653" s="21">
        <v>36</v>
      </c>
      <c r="N653" s="20">
        <v>1.42466</v>
      </c>
      <c r="O653" s="21">
        <v>89</v>
      </c>
      <c r="P653" s="20">
        <v>19.855846400000001</v>
      </c>
      <c r="Q653" s="20">
        <v>22.7735816</v>
      </c>
      <c r="R653" s="20">
        <v>42.629427999999997</v>
      </c>
      <c r="S653" s="20">
        <v>42.629427999999997</v>
      </c>
      <c r="T653" s="20">
        <v>0</v>
      </c>
      <c r="U653" s="21">
        <v>36</v>
      </c>
      <c r="V653" s="20">
        <v>0.66346000000000005</v>
      </c>
      <c r="W653" s="20">
        <v>0.76119999999999999</v>
      </c>
      <c r="X653" s="20">
        <v>1.42466</v>
      </c>
      <c r="Y653" s="20">
        <v>1.42466</v>
      </c>
      <c r="Z653" s="21">
        <v>89</v>
      </c>
      <c r="AA653" s="21">
        <v>0</v>
      </c>
      <c r="AB653" s="21">
        <v>89</v>
      </c>
      <c r="AC653" s="21">
        <v>0</v>
      </c>
      <c r="AD653" s="21">
        <v>7</v>
      </c>
      <c r="AE653" s="21">
        <v>0</v>
      </c>
    </row>
    <row r="654" spans="1:31">
      <c r="A654" s="16">
        <v>646</v>
      </c>
      <c r="B654" s="17" t="s">
        <v>145</v>
      </c>
      <c r="C654" s="17">
        <v>8</v>
      </c>
      <c r="D654" s="17" t="s">
        <v>23</v>
      </c>
      <c r="E654" s="11"/>
      <c r="F654" s="17" t="s">
        <v>128</v>
      </c>
      <c r="G654" s="17" t="s">
        <v>129</v>
      </c>
      <c r="H654" s="18">
        <v>40322</v>
      </c>
      <c r="I654" s="19">
        <v>1</v>
      </c>
      <c r="J654" s="20">
        <v>101.16827000000001</v>
      </c>
      <c r="K654" s="20">
        <v>61.930835999999999</v>
      </c>
      <c r="L654" s="21">
        <v>12</v>
      </c>
      <c r="M654" s="21">
        <v>58</v>
      </c>
      <c r="N654" s="20">
        <v>2.1821999999999999</v>
      </c>
      <c r="O654" s="21">
        <v>128</v>
      </c>
      <c r="P654" s="20">
        <v>24.617287000000001</v>
      </c>
      <c r="Q654" s="20">
        <v>76.550983000000002</v>
      </c>
      <c r="R654" s="20">
        <v>101.16827000000001</v>
      </c>
      <c r="S654" s="20">
        <v>65.465999999999994</v>
      </c>
      <c r="T654" s="20">
        <v>35.702269999999999</v>
      </c>
      <c r="U654" s="21">
        <v>28</v>
      </c>
      <c r="V654" s="20">
        <v>0.65790000000000004</v>
      </c>
      <c r="W654" s="20">
        <v>2.1613000000000002</v>
      </c>
      <c r="X654" s="20">
        <v>2.8191999999999999</v>
      </c>
      <c r="Y654" s="20">
        <v>2.1821999999999999</v>
      </c>
      <c r="Z654" s="21">
        <v>128</v>
      </c>
      <c r="AA654" s="21">
        <v>0</v>
      </c>
      <c r="AB654" s="21">
        <v>128</v>
      </c>
      <c r="AC654" s="21">
        <v>0</v>
      </c>
      <c r="AD654" s="21">
        <v>0</v>
      </c>
      <c r="AE654" s="21">
        <v>0</v>
      </c>
    </row>
    <row r="655" spans="1:31">
      <c r="A655" s="16">
        <v>647</v>
      </c>
      <c r="B655" s="17" t="s">
        <v>145</v>
      </c>
      <c r="C655" s="17">
        <v>8</v>
      </c>
      <c r="D655" s="17" t="s">
        <v>23</v>
      </c>
      <c r="E655" s="11"/>
      <c r="F655" s="17" t="s">
        <v>128</v>
      </c>
      <c r="G655" s="17" t="s">
        <v>129</v>
      </c>
      <c r="H655" s="18">
        <v>40991</v>
      </c>
      <c r="I655" s="19">
        <v>1</v>
      </c>
      <c r="J655" s="20">
        <v>80.18665</v>
      </c>
      <c r="K655" s="20">
        <v>29.719926999999998</v>
      </c>
      <c r="L655" s="21">
        <v>3</v>
      </c>
      <c r="M655" s="21">
        <v>32</v>
      </c>
      <c r="N655" s="20">
        <v>1.19048</v>
      </c>
      <c r="O655" s="21">
        <v>68</v>
      </c>
      <c r="P655" s="20">
        <v>48.825249999999997</v>
      </c>
      <c r="Q655" s="20">
        <v>26.847000000000001</v>
      </c>
      <c r="R655" s="20">
        <v>75.672250000000005</v>
      </c>
      <c r="S655" s="20">
        <v>36.440739999999998</v>
      </c>
      <c r="T655" s="20">
        <v>39.23151</v>
      </c>
      <c r="U655" s="21">
        <v>31</v>
      </c>
      <c r="V655" s="20">
        <v>1.0279</v>
      </c>
      <c r="W655" s="20">
        <v>0.56520000000000004</v>
      </c>
      <c r="X655" s="20">
        <v>1.5931</v>
      </c>
      <c r="Y655" s="20">
        <v>1.1316999999999999</v>
      </c>
      <c r="Z655" s="21">
        <v>74</v>
      </c>
      <c r="AA655" s="21">
        <v>0</v>
      </c>
      <c r="AB655" s="21">
        <v>74</v>
      </c>
      <c r="AC655" s="21">
        <v>0</v>
      </c>
      <c r="AD655" s="21">
        <v>1</v>
      </c>
      <c r="AE655" s="21">
        <v>0</v>
      </c>
    </row>
    <row r="656" spans="1:31">
      <c r="A656" s="16">
        <v>648</v>
      </c>
      <c r="B656" s="17" t="s">
        <v>145</v>
      </c>
      <c r="C656" s="17">
        <v>8</v>
      </c>
      <c r="D656" s="17" t="s">
        <v>23</v>
      </c>
      <c r="E656" s="11"/>
      <c r="F656" s="17" t="s">
        <v>128</v>
      </c>
      <c r="G656" s="17" t="s">
        <v>129</v>
      </c>
      <c r="H656" s="18">
        <v>41446</v>
      </c>
      <c r="I656" s="19">
        <v>1</v>
      </c>
      <c r="J656" s="20">
        <v>291.72199999999998</v>
      </c>
      <c r="K656" s="20">
        <v>145.46645000000001</v>
      </c>
      <c r="L656" s="21">
        <v>28</v>
      </c>
      <c r="M656" s="21">
        <v>101</v>
      </c>
      <c r="N656" s="20">
        <v>4.2466999999999997</v>
      </c>
      <c r="O656" s="21">
        <v>219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1">
        <v>0</v>
      </c>
      <c r="V656" s="20">
        <v>0</v>
      </c>
      <c r="W656" s="20">
        <v>0</v>
      </c>
      <c r="X656" s="20">
        <v>0</v>
      </c>
      <c r="Y656" s="20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</row>
    <row r="657" spans="1:31">
      <c r="A657" s="16">
        <v>649</v>
      </c>
      <c r="B657" s="17" t="s">
        <v>145</v>
      </c>
      <c r="C657" s="17">
        <v>8</v>
      </c>
      <c r="D657" s="17" t="s">
        <v>32</v>
      </c>
      <c r="E657" s="11"/>
      <c r="F657" s="17" t="s">
        <v>128</v>
      </c>
      <c r="G657" s="17" t="s">
        <v>130</v>
      </c>
      <c r="H657" s="18">
        <v>39883</v>
      </c>
      <c r="I657" s="19">
        <v>1</v>
      </c>
      <c r="J657" s="20">
        <v>383.22477600000002</v>
      </c>
      <c r="K657" s="20">
        <v>358.39181053999999</v>
      </c>
      <c r="L657" s="21">
        <v>52</v>
      </c>
      <c r="M657" s="21">
        <v>253</v>
      </c>
      <c r="N657" s="20">
        <v>12.071</v>
      </c>
      <c r="O657" s="21">
        <v>753</v>
      </c>
      <c r="P657" s="20">
        <v>0</v>
      </c>
      <c r="Q657" s="20">
        <v>383.22476999999998</v>
      </c>
      <c r="R657" s="20">
        <v>383.22476999999998</v>
      </c>
      <c r="S657" s="20">
        <v>383.22476999999998</v>
      </c>
      <c r="T657" s="20">
        <v>0</v>
      </c>
      <c r="U657" s="21">
        <v>253</v>
      </c>
      <c r="V657" s="20">
        <v>0</v>
      </c>
      <c r="W657" s="20">
        <v>12.071</v>
      </c>
      <c r="X657" s="20">
        <v>12.071</v>
      </c>
      <c r="Y657" s="20">
        <v>12.071</v>
      </c>
      <c r="Z657" s="21">
        <v>753</v>
      </c>
      <c r="AA657" s="21">
        <v>0</v>
      </c>
      <c r="AB657" s="21">
        <v>753</v>
      </c>
      <c r="AC657" s="21">
        <v>0</v>
      </c>
      <c r="AD657" s="21">
        <v>52</v>
      </c>
      <c r="AE657" s="21">
        <v>38</v>
      </c>
    </row>
    <row r="658" spans="1:31">
      <c r="A658" s="16">
        <v>650</v>
      </c>
      <c r="B658" s="17" t="s">
        <v>145</v>
      </c>
      <c r="C658" s="17">
        <v>8</v>
      </c>
      <c r="D658" s="17" t="s">
        <v>32</v>
      </c>
      <c r="E658" s="11"/>
      <c r="F658" s="17" t="s">
        <v>128</v>
      </c>
      <c r="G658" s="17" t="s">
        <v>131</v>
      </c>
      <c r="H658" s="18">
        <v>40800</v>
      </c>
      <c r="I658" s="19">
        <v>1</v>
      </c>
      <c r="J658" s="20">
        <v>538.29530999999997</v>
      </c>
      <c r="K658" s="20">
        <v>348.39777566999999</v>
      </c>
      <c r="L658" s="21">
        <v>57</v>
      </c>
      <c r="M658" s="21">
        <v>414</v>
      </c>
      <c r="N658" s="20">
        <v>15.712300000000001</v>
      </c>
      <c r="O658" s="21">
        <v>1053</v>
      </c>
      <c r="P658" s="20">
        <v>139.06800000000001</v>
      </c>
      <c r="Q658" s="20">
        <v>332.92131000000001</v>
      </c>
      <c r="R658" s="20">
        <v>471.98930999999999</v>
      </c>
      <c r="S658" s="20">
        <v>471.06243330000001</v>
      </c>
      <c r="T658" s="20">
        <v>0.9268767</v>
      </c>
      <c r="U658" s="21">
        <v>414</v>
      </c>
      <c r="V658" s="20">
        <v>4.6356000000000002</v>
      </c>
      <c r="W658" s="20">
        <v>11.10816</v>
      </c>
      <c r="X658" s="20">
        <v>15.74376</v>
      </c>
      <c r="Y658" s="20">
        <v>15.712300000000001</v>
      </c>
      <c r="Z658" s="21">
        <v>1053</v>
      </c>
      <c r="AA658" s="21">
        <v>0</v>
      </c>
      <c r="AB658" s="21">
        <v>1053</v>
      </c>
      <c r="AC658" s="21">
        <v>0</v>
      </c>
      <c r="AD658" s="21">
        <v>57</v>
      </c>
      <c r="AE658" s="21">
        <v>57</v>
      </c>
    </row>
    <row r="659" spans="1:31">
      <c r="A659" s="16">
        <v>651</v>
      </c>
      <c r="B659" s="17" t="s">
        <v>145</v>
      </c>
      <c r="C659" s="17">
        <v>8</v>
      </c>
      <c r="D659" s="17" t="s">
        <v>32</v>
      </c>
      <c r="E659" s="11"/>
      <c r="F659" s="17" t="s">
        <v>128</v>
      </c>
      <c r="G659" s="17" t="s">
        <v>131</v>
      </c>
      <c r="H659" s="18">
        <v>40975</v>
      </c>
      <c r="I659" s="19">
        <v>1</v>
      </c>
      <c r="J659" s="20">
        <v>247.93106965999999</v>
      </c>
      <c r="K659" s="20">
        <v>163.57124614</v>
      </c>
      <c r="L659" s="21">
        <v>27</v>
      </c>
      <c r="M659" s="21">
        <v>186</v>
      </c>
      <c r="N659" s="20">
        <v>7.0634499999999996</v>
      </c>
      <c r="O659" s="21">
        <v>524</v>
      </c>
      <c r="P659" s="20">
        <v>65.946241889999996</v>
      </c>
      <c r="Q659" s="20">
        <v>181.98482777000001</v>
      </c>
      <c r="R659" s="20">
        <v>247.93106965999999</v>
      </c>
      <c r="S659" s="20">
        <v>221.16177381</v>
      </c>
      <c r="T659" s="20">
        <v>26.769295849999999</v>
      </c>
      <c r="U659" s="21">
        <v>186</v>
      </c>
      <c r="V659" s="20">
        <v>2.07552</v>
      </c>
      <c r="W659" s="20">
        <v>5.8377400000000002</v>
      </c>
      <c r="X659" s="20">
        <v>7.9132600000000002</v>
      </c>
      <c r="Y659" s="20">
        <v>7.0634499999999996</v>
      </c>
      <c r="Z659" s="21">
        <v>524</v>
      </c>
      <c r="AA659" s="21">
        <v>249</v>
      </c>
      <c r="AB659" s="21">
        <v>773</v>
      </c>
      <c r="AC659" s="21">
        <v>0</v>
      </c>
      <c r="AD659" s="21">
        <v>27</v>
      </c>
      <c r="AE659" s="21">
        <v>7</v>
      </c>
    </row>
    <row r="660" spans="1:31">
      <c r="A660" s="16">
        <v>652</v>
      </c>
      <c r="B660" s="17" t="s">
        <v>145</v>
      </c>
      <c r="C660" s="17">
        <v>8</v>
      </c>
      <c r="D660" s="17" t="s">
        <v>32</v>
      </c>
      <c r="E660" s="11"/>
      <c r="F660" s="17" t="s">
        <v>128</v>
      </c>
      <c r="G660" s="17" t="s">
        <v>131</v>
      </c>
      <c r="H660" s="18">
        <v>41065</v>
      </c>
      <c r="I660" s="19">
        <v>1</v>
      </c>
      <c r="J660" s="20">
        <v>42.214199999999998</v>
      </c>
      <c r="K660" s="20">
        <v>30.607189000000002</v>
      </c>
      <c r="L660" s="21">
        <v>5</v>
      </c>
      <c r="M660" s="21">
        <v>29</v>
      </c>
      <c r="N660" s="20">
        <v>1.2851999999999999</v>
      </c>
      <c r="O660" s="21">
        <v>69</v>
      </c>
      <c r="P660" s="20">
        <v>4.4355500000000001</v>
      </c>
      <c r="Q660" s="20">
        <v>37.778649999999999</v>
      </c>
      <c r="R660" s="20">
        <v>42.214199999999998</v>
      </c>
      <c r="S660" s="20">
        <v>41.38344</v>
      </c>
      <c r="T660" s="20">
        <v>0.83076000000000005</v>
      </c>
      <c r="U660" s="21">
        <v>29</v>
      </c>
      <c r="V660" s="20">
        <v>0.13775000000000001</v>
      </c>
      <c r="W660" s="20">
        <v>1.1732499999999999</v>
      </c>
      <c r="X660" s="20">
        <v>1.3109999999999999</v>
      </c>
      <c r="Y660" s="20">
        <v>1.2851999999999999</v>
      </c>
      <c r="Z660" s="21">
        <v>0</v>
      </c>
      <c r="AA660" s="21">
        <v>69</v>
      </c>
      <c r="AB660" s="21">
        <v>69</v>
      </c>
      <c r="AC660" s="21">
        <v>0</v>
      </c>
      <c r="AD660" s="21">
        <v>1</v>
      </c>
      <c r="AE660" s="21">
        <v>0</v>
      </c>
    </row>
    <row r="661" spans="1:31">
      <c r="A661" s="16">
        <v>653</v>
      </c>
      <c r="B661" s="17" t="s">
        <v>145</v>
      </c>
      <c r="C661" s="17">
        <v>8</v>
      </c>
      <c r="D661" s="17" t="s">
        <v>32</v>
      </c>
      <c r="E661" s="11"/>
      <c r="F661" s="17" t="s">
        <v>128</v>
      </c>
      <c r="G661" s="17" t="s">
        <v>131</v>
      </c>
      <c r="H661" s="18">
        <v>41407</v>
      </c>
      <c r="I661" s="19">
        <v>1</v>
      </c>
      <c r="J661" s="20">
        <v>1922.4421173999999</v>
      </c>
      <c r="K661" s="20">
        <v>938.05051621999996</v>
      </c>
      <c r="L661" s="21">
        <v>208</v>
      </c>
      <c r="M661" s="21">
        <v>1282</v>
      </c>
      <c r="N661" s="20">
        <v>50.471739999999997</v>
      </c>
      <c r="O661" s="21">
        <v>2935</v>
      </c>
      <c r="P661" s="20">
        <v>11.675077999999999</v>
      </c>
      <c r="Q661" s="20">
        <v>109.5369932</v>
      </c>
      <c r="R661" s="20">
        <v>121.2120712</v>
      </c>
      <c r="S661" s="20">
        <v>121.04192218999999</v>
      </c>
      <c r="T661" s="20">
        <v>0.17014900999999999</v>
      </c>
      <c r="U661" s="21">
        <v>183</v>
      </c>
      <c r="V661" s="20">
        <v>0.33743000000000001</v>
      </c>
      <c r="W661" s="20">
        <v>7.3983600000000003</v>
      </c>
      <c r="X661" s="20">
        <v>7.7357899999999997</v>
      </c>
      <c r="Y661" s="20">
        <v>7.0758099999999997</v>
      </c>
      <c r="Z661" s="21">
        <v>57</v>
      </c>
      <c r="AA661" s="21">
        <v>344</v>
      </c>
      <c r="AB661" s="21">
        <v>401</v>
      </c>
      <c r="AC661" s="21">
        <v>0</v>
      </c>
      <c r="AD661" s="21">
        <v>11</v>
      </c>
      <c r="AE661" s="21">
        <v>1</v>
      </c>
    </row>
    <row r="662" spans="1:31">
      <c r="A662" s="16">
        <v>654</v>
      </c>
      <c r="B662" s="17" t="s">
        <v>145</v>
      </c>
      <c r="C662" s="17">
        <v>8</v>
      </c>
      <c r="D662" s="17" t="s">
        <v>41</v>
      </c>
      <c r="E662" s="11"/>
      <c r="F662" s="17" t="s">
        <v>128</v>
      </c>
      <c r="G662" s="17" t="s">
        <v>129</v>
      </c>
      <c r="H662" s="18">
        <v>39610</v>
      </c>
      <c r="I662" s="19">
        <v>1</v>
      </c>
      <c r="J662" s="20">
        <v>76.991559190000004</v>
      </c>
      <c r="K662" s="20">
        <v>46.144440420000002</v>
      </c>
      <c r="L662" s="21">
        <v>11</v>
      </c>
      <c r="M662" s="21">
        <v>105</v>
      </c>
      <c r="N662" s="20">
        <v>5.3817000000000004</v>
      </c>
      <c r="O662" s="21">
        <v>296</v>
      </c>
      <c r="P662" s="20">
        <v>33.682574320000001</v>
      </c>
      <c r="Q662" s="20">
        <v>43.309899999999999</v>
      </c>
      <c r="R662" s="20">
        <v>76.992474319999999</v>
      </c>
      <c r="S662" s="20">
        <v>76.992474319999999</v>
      </c>
      <c r="T662" s="20">
        <v>0</v>
      </c>
      <c r="U662" s="21">
        <v>105</v>
      </c>
      <c r="V662" s="20">
        <v>1.321</v>
      </c>
      <c r="W662" s="20">
        <v>4.0606999999999998</v>
      </c>
      <c r="X662" s="20">
        <v>5.3817000000000004</v>
      </c>
      <c r="Y662" s="20">
        <v>5.3817000000000004</v>
      </c>
      <c r="Z662" s="21">
        <v>296</v>
      </c>
      <c r="AA662" s="21">
        <v>0</v>
      </c>
      <c r="AB662" s="21">
        <v>296</v>
      </c>
      <c r="AC662" s="21">
        <v>0</v>
      </c>
      <c r="AD662" s="21">
        <v>11</v>
      </c>
      <c r="AE662" s="21">
        <v>11</v>
      </c>
    </row>
    <row r="663" spans="1:31">
      <c r="A663" s="16">
        <v>655</v>
      </c>
      <c r="B663" s="17" t="s">
        <v>145</v>
      </c>
      <c r="C663" s="17">
        <v>8</v>
      </c>
      <c r="D663" s="17" t="s">
        <v>41</v>
      </c>
      <c r="E663" s="11"/>
      <c r="F663" s="17" t="s">
        <v>128</v>
      </c>
      <c r="G663" s="17" t="s">
        <v>130</v>
      </c>
      <c r="H663" s="18">
        <v>39875</v>
      </c>
      <c r="I663" s="19">
        <v>1</v>
      </c>
      <c r="J663" s="20">
        <v>82.769499999999994</v>
      </c>
      <c r="K663" s="20">
        <v>77.629499999999993</v>
      </c>
      <c r="L663" s="21">
        <v>12</v>
      </c>
      <c r="M663" s="21">
        <v>60</v>
      </c>
      <c r="N663" s="20">
        <v>2.7774999999999999</v>
      </c>
      <c r="O663" s="21">
        <v>183</v>
      </c>
      <c r="P663" s="20">
        <v>16.0284266</v>
      </c>
      <c r="Q663" s="20">
        <v>80.142133400000006</v>
      </c>
      <c r="R663" s="20">
        <v>96.170559999999995</v>
      </c>
      <c r="S663" s="20">
        <v>82.769499999999994</v>
      </c>
      <c r="T663" s="20">
        <v>13.401059999999999</v>
      </c>
      <c r="U663" s="21">
        <v>60</v>
      </c>
      <c r="V663" s="20">
        <v>0.60209999999999997</v>
      </c>
      <c r="W663" s="20">
        <v>2.6251000000000002</v>
      </c>
      <c r="X663" s="20">
        <v>3.2271999999999998</v>
      </c>
      <c r="Y663" s="20">
        <v>2.7774999999999999</v>
      </c>
      <c r="Z663" s="21">
        <v>183</v>
      </c>
      <c r="AA663" s="21">
        <v>0</v>
      </c>
      <c r="AB663" s="21">
        <v>183</v>
      </c>
      <c r="AC663" s="21">
        <v>0</v>
      </c>
      <c r="AD663" s="21">
        <v>12</v>
      </c>
      <c r="AE663" s="21">
        <v>12</v>
      </c>
    </row>
    <row r="664" spans="1:31">
      <c r="A664" s="16">
        <v>656</v>
      </c>
      <c r="B664" s="17" t="s">
        <v>145</v>
      </c>
      <c r="C664" s="17">
        <v>8</v>
      </c>
      <c r="D664" s="17" t="s">
        <v>41</v>
      </c>
      <c r="E664" s="11"/>
      <c r="F664" s="17" t="s">
        <v>128</v>
      </c>
      <c r="G664" s="17" t="s">
        <v>129</v>
      </c>
      <c r="H664" s="18">
        <v>39889</v>
      </c>
      <c r="I664" s="19">
        <v>1</v>
      </c>
      <c r="J664" s="20">
        <v>352.07784400000003</v>
      </c>
      <c r="K664" s="20">
        <v>311.94129400000003</v>
      </c>
      <c r="L664" s="21">
        <v>53</v>
      </c>
      <c r="M664" s="21">
        <v>327</v>
      </c>
      <c r="N664" s="20">
        <v>15.1325</v>
      </c>
      <c r="O664" s="21">
        <v>881</v>
      </c>
      <c r="P664" s="20">
        <v>177.75724783000001</v>
      </c>
      <c r="Q664" s="20">
        <v>314.86404482</v>
      </c>
      <c r="R664" s="20">
        <v>492.62129264999999</v>
      </c>
      <c r="S664" s="20">
        <v>352.05870930999998</v>
      </c>
      <c r="T664" s="20">
        <v>140.56258334</v>
      </c>
      <c r="U664" s="21">
        <v>327</v>
      </c>
      <c r="V664" s="20">
        <v>4.0507</v>
      </c>
      <c r="W664" s="20">
        <v>12.1524</v>
      </c>
      <c r="X664" s="20">
        <v>16.203099999999999</v>
      </c>
      <c r="Y664" s="20">
        <v>14.453099999999999</v>
      </c>
      <c r="Z664" s="21">
        <v>881</v>
      </c>
      <c r="AA664" s="21">
        <v>0</v>
      </c>
      <c r="AB664" s="21">
        <v>881</v>
      </c>
      <c r="AC664" s="21">
        <v>0</v>
      </c>
      <c r="AD664" s="21">
        <v>53</v>
      </c>
      <c r="AE664" s="21">
        <v>52</v>
      </c>
    </row>
    <row r="665" spans="1:31">
      <c r="A665" s="16">
        <v>657</v>
      </c>
      <c r="B665" s="17" t="s">
        <v>145</v>
      </c>
      <c r="C665" s="17">
        <v>8</v>
      </c>
      <c r="D665" s="17" t="s">
        <v>41</v>
      </c>
      <c r="E665" s="11"/>
      <c r="F665" s="17" t="s">
        <v>128</v>
      </c>
      <c r="G665" s="17" t="s">
        <v>129</v>
      </c>
      <c r="H665" s="18">
        <v>40375</v>
      </c>
      <c r="I665" s="19">
        <v>1</v>
      </c>
      <c r="J665" s="20">
        <v>225.87443999999999</v>
      </c>
      <c r="K665" s="20">
        <v>116.91710999999999</v>
      </c>
      <c r="L665" s="21">
        <v>10</v>
      </c>
      <c r="M665" s="21">
        <v>99</v>
      </c>
      <c r="N665" s="20">
        <v>4.51464</v>
      </c>
      <c r="O665" s="21">
        <v>354</v>
      </c>
      <c r="P665" s="20">
        <v>82.075000000000003</v>
      </c>
      <c r="Q665" s="20">
        <v>143.79944</v>
      </c>
      <c r="R665" s="20">
        <v>225.87443999999999</v>
      </c>
      <c r="S665" s="20">
        <v>127.6533792</v>
      </c>
      <c r="T665" s="20">
        <v>98.221060800000004</v>
      </c>
      <c r="U665" s="21">
        <v>99</v>
      </c>
      <c r="V665" s="20">
        <v>1.9714100000000001</v>
      </c>
      <c r="W665" s="20">
        <v>3.56257</v>
      </c>
      <c r="X665" s="20">
        <v>5.5339799999999997</v>
      </c>
      <c r="Y665" s="20">
        <v>4.2836800000000004</v>
      </c>
      <c r="Z665" s="21">
        <v>354</v>
      </c>
      <c r="AA665" s="21">
        <v>0</v>
      </c>
      <c r="AB665" s="21">
        <v>354</v>
      </c>
      <c r="AC665" s="21">
        <v>0</v>
      </c>
      <c r="AD665" s="21">
        <v>10</v>
      </c>
      <c r="AE665" s="21">
        <v>10</v>
      </c>
    </row>
    <row r="666" spans="1:31">
      <c r="A666" s="16">
        <v>658</v>
      </c>
      <c r="B666" s="17" t="s">
        <v>145</v>
      </c>
      <c r="C666" s="17">
        <v>8</v>
      </c>
      <c r="D666" s="17" t="s">
        <v>41</v>
      </c>
      <c r="E666" s="11"/>
      <c r="F666" s="17" t="s">
        <v>128</v>
      </c>
      <c r="G666" s="17" t="s">
        <v>131</v>
      </c>
      <c r="H666" s="18">
        <v>40494</v>
      </c>
      <c r="I666" s="19">
        <v>1</v>
      </c>
      <c r="J666" s="20">
        <v>218.502475</v>
      </c>
      <c r="K666" s="20">
        <v>120.80311245999999</v>
      </c>
      <c r="L666" s="21">
        <v>12</v>
      </c>
      <c r="M666" s="21">
        <v>107</v>
      </c>
      <c r="N666" s="20">
        <v>4.4858000000000002</v>
      </c>
      <c r="O666" s="21">
        <v>297</v>
      </c>
      <c r="P666" s="20">
        <v>99.194784999999996</v>
      </c>
      <c r="Q666" s="20">
        <v>119.30768999999999</v>
      </c>
      <c r="R666" s="20">
        <v>218.502475</v>
      </c>
      <c r="S666" s="20">
        <v>131.43289899999999</v>
      </c>
      <c r="T666" s="20">
        <v>87.069575999999998</v>
      </c>
      <c r="U666" s="21">
        <v>107</v>
      </c>
      <c r="V666" s="20">
        <v>2.4359999999999999</v>
      </c>
      <c r="W666" s="20">
        <v>2.5726599999999999</v>
      </c>
      <c r="X666" s="20">
        <v>5.0086599999999999</v>
      </c>
      <c r="Y666" s="20">
        <v>4.4280400000000002</v>
      </c>
      <c r="Z666" s="21">
        <v>297</v>
      </c>
      <c r="AA666" s="21">
        <v>0</v>
      </c>
      <c r="AB666" s="21">
        <v>297</v>
      </c>
      <c r="AC666" s="21">
        <v>0</v>
      </c>
      <c r="AD666" s="21">
        <v>12</v>
      </c>
      <c r="AE666" s="21">
        <v>12</v>
      </c>
    </row>
    <row r="667" spans="1:31">
      <c r="A667" s="16">
        <v>659</v>
      </c>
      <c r="B667" s="17" t="s">
        <v>145</v>
      </c>
      <c r="C667" s="17">
        <v>8</v>
      </c>
      <c r="D667" s="17" t="s">
        <v>41</v>
      </c>
      <c r="E667" s="11"/>
      <c r="F667" s="17" t="s">
        <v>128</v>
      </c>
      <c r="G667" s="17" t="s">
        <v>129</v>
      </c>
      <c r="H667" s="18">
        <v>40777</v>
      </c>
      <c r="I667" s="19">
        <v>1</v>
      </c>
      <c r="J667" s="20">
        <v>417.90284600000001</v>
      </c>
      <c r="K667" s="20">
        <v>176.570911</v>
      </c>
      <c r="L667" s="21">
        <v>25</v>
      </c>
      <c r="M667" s="21">
        <v>224</v>
      </c>
      <c r="N667" s="20">
        <v>9.3975000000000009</v>
      </c>
      <c r="O667" s="21">
        <v>755</v>
      </c>
      <c r="P667" s="20">
        <v>141.947563</v>
      </c>
      <c r="Q667" s="20">
        <v>275.95528300000001</v>
      </c>
      <c r="R667" s="20">
        <v>417.90284600000001</v>
      </c>
      <c r="S667" s="20">
        <v>222.771322</v>
      </c>
      <c r="T667" s="20">
        <v>195.13152400000001</v>
      </c>
      <c r="U667" s="21">
        <v>224</v>
      </c>
      <c r="V667" s="20">
        <v>3.5770400000000002</v>
      </c>
      <c r="W667" s="20">
        <v>7.9994399999999999</v>
      </c>
      <c r="X667" s="20">
        <v>11.57648</v>
      </c>
      <c r="Y667" s="20">
        <v>9.3454999999999995</v>
      </c>
      <c r="Z667" s="21">
        <v>755</v>
      </c>
      <c r="AA667" s="21">
        <v>0</v>
      </c>
      <c r="AB667" s="21">
        <v>755</v>
      </c>
      <c r="AC667" s="21">
        <v>0</v>
      </c>
      <c r="AD667" s="21">
        <v>25</v>
      </c>
      <c r="AE667" s="21">
        <v>25</v>
      </c>
    </row>
    <row r="668" spans="1:31">
      <c r="A668" s="16">
        <v>660</v>
      </c>
      <c r="B668" s="17" t="s">
        <v>145</v>
      </c>
      <c r="C668" s="17">
        <v>8</v>
      </c>
      <c r="D668" s="17" t="s">
        <v>41</v>
      </c>
      <c r="E668" s="11"/>
      <c r="F668" s="17" t="s">
        <v>128</v>
      </c>
      <c r="G668" s="17" t="s">
        <v>131</v>
      </c>
      <c r="H668" s="18">
        <v>40997</v>
      </c>
      <c r="I668" s="19">
        <v>1</v>
      </c>
      <c r="J668" s="20">
        <v>189.91071700000001</v>
      </c>
      <c r="K668" s="20">
        <v>79.494978309999993</v>
      </c>
      <c r="L668" s="21">
        <v>14</v>
      </c>
      <c r="M668" s="21">
        <v>87</v>
      </c>
      <c r="N668" s="20">
        <v>3.4777499999999999</v>
      </c>
      <c r="O668" s="21">
        <v>231</v>
      </c>
      <c r="P668" s="20">
        <v>94.670366000000001</v>
      </c>
      <c r="Q668" s="20">
        <v>95.240351000000004</v>
      </c>
      <c r="R668" s="20">
        <v>189.91071700000001</v>
      </c>
      <c r="S668" s="20">
        <v>99.994921199999993</v>
      </c>
      <c r="T668" s="20">
        <v>89.915795799999998</v>
      </c>
      <c r="U668" s="21">
        <v>87</v>
      </c>
      <c r="V668" s="20">
        <v>2.04155</v>
      </c>
      <c r="W668" s="20">
        <v>2.0663800000000001</v>
      </c>
      <c r="X668" s="20">
        <v>4.1079299999999996</v>
      </c>
      <c r="Y668" s="20">
        <v>3.3916200000000001</v>
      </c>
      <c r="Z668" s="21">
        <v>231</v>
      </c>
      <c r="AA668" s="21">
        <v>0</v>
      </c>
      <c r="AB668" s="21">
        <v>231</v>
      </c>
      <c r="AC668" s="21">
        <v>0</v>
      </c>
      <c r="AD668" s="21">
        <v>14</v>
      </c>
      <c r="AE668" s="21">
        <v>8</v>
      </c>
    </row>
    <row r="669" spans="1:31">
      <c r="A669" s="16">
        <v>661</v>
      </c>
      <c r="B669" s="17" t="s">
        <v>145</v>
      </c>
      <c r="C669" s="17">
        <v>8</v>
      </c>
      <c r="D669" s="17" t="s">
        <v>41</v>
      </c>
      <c r="E669" s="11"/>
      <c r="F669" s="17" t="s">
        <v>128</v>
      </c>
      <c r="G669" s="17" t="s">
        <v>129</v>
      </c>
      <c r="H669" s="18">
        <v>41065</v>
      </c>
      <c r="I669" s="19">
        <v>1</v>
      </c>
      <c r="J669" s="20">
        <v>22.194123600000001</v>
      </c>
      <c r="K669" s="20">
        <v>14.395928899999999</v>
      </c>
      <c r="L669" s="21">
        <v>6</v>
      </c>
      <c r="M669" s="21">
        <v>31</v>
      </c>
      <c r="N669" s="20">
        <v>1.0821000000000001</v>
      </c>
      <c r="O669" s="21">
        <v>68</v>
      </c>
      <c r="P669" s="20">
        <v>2.2606937999999999</v>
      </c>
      <c r="Q669" s="20">
        <v>19.933429799999999</v>
      </c>
      <c r="R669" s="20">
        <v>22.194123600000001</v>
      </c>
      <c r="S669" s="20">
        <v>17.995851900000002</v>
      </c>
      <c r="T669" s="20">
        <v>4.1982717000000003</v>
      </c>
      <c r="U669" s="21">
        <v>31</v>
      </c>
      <c r="V669" s="20">
        <v>0.1431</v>
      </c>
      <c r="W669" s="20">
        <v>1.19</v>
      </c>
      <c r="X669" s="20">
        <v>1.3331</v>
      </c>
      <c r="Y669" s="20">
        <v>1.0821000000000001</v>
      </c>
      <c r="Z669" s="21">
        <v>68</v>
      </c>
      <c r="AA669" s="21">
        <v>0</v>
      </c>
      <c r="AB669" s="21">
        <v>68</v>
      </c>
      <c r="AC669" s="21">
        <v>0</v>
      </c>
      <c r="AD669" s="21">
        <v>6</v>
      </c>
      <c r="AE669" s="21">
        <v>1</v>
      </c>
    </row>
    <row r="670" spans="1:31">
      <c r="A670" s="16">
        <v>662</v>
      </c>
      <c r="B670" s="17" t="s">
        <v>145</v>
      </c>
      <c r="C670" s="17">
        <v>8</v>
      </c>
      <c r="D670" s="17" t="s">
        <v>41</v>
      </c>
      <c r="E670" s="11"/>
      <c r="F670" s="17" t="s">
        <v>128</v>
      </c>
      <c r="G670" s="17" t="s">
        <v>129</v>
      </c>
      <c r="H670" s="18">
        <v>41459</v>
      </c>
      <c r="I670" s="19">
        <v>1</v>
      </c>
      <c r="J670" s="20">
        <v>2827.0347213800001</v>
      </c>
      <c r="K670" s="20">
        <v>1450</v>
      </c>
      <c r="L670" s="21">
        <v>122</v>
      </c>
      <c r="M670" s="21">
        <v>1204</v>
      </c>
      <c r="N670" s="20">
        <v>46.236579999999996</v>
      </c>
      <c r="O670" s="21">
        <v>3567</v>
      </c>
      <c r="P670" s="20">
        <v>70.223090839999998</v>
      </c>
      <c r="Q670" s="20">
        <v>142.6359406</v>
      </c>
      <c r="R670" s="20">
        <v>212.85903144</v>
      </c>
      <c r="S670" s="20">
        <v>186.05557718</v>
      </c>
      <c r="T670" s="20">
        <v>26.803454259999999</v>
      </c>
      <c r="U670" s="21">
        <v>133</v>
      </c>
      <c r="V670" s="20">
        <v>2.3805800000000001</v>
      </c>
      <c r="W670" s="20">
        <v>5.4348000000000001</v>
      </c>
      <c r="X670" s="20">
        <v>7.8153800000000002</v>
      </c>
      <c r="Y670" s="20">
        <v>7.3161199999999997</v>
      </c>
      <c r="Z670" s="21">
        <v>363</v>
      </c>
      <c r="AA670" s="21">
        <v>0</v>
      </c>
      <c r="AB670" s="21">
        <v>363</v>
      </c>
      <c r="AC670" s="21">
        <v>70</v>
      </c>
      <c r="AD670" s="21">
        <v>20</v>
      </c>
      <c r="AE670" s="21">
        <v>1</v>
      </c>
    </row>
    <row r="671" spans="1:31">
      <c r="A671" s="16">
        <v>663</v>
      </c>
      <c r="B671" s="17" t="s">
        <v>145</v>
      </c>
      <c r="C671" s="17">
        <v>8</v>
      </c>
      <c r="D671" s="17" t="s">
        <v>41</v>
      </c>
      <c r="E671" s="11"/>
      <c r="F671" s="17" t="s">
        <v>128</v>
      </c>
      <c r="G671" s="17" t="s">
        <v>131</v>
      </c>
      <c r="H671" s="18">
        <v>41465</v>
      </c>
      <c r="I671" s="19">
        <v>1</v>
      </c>
      <c r="J671" s="20">
        <v>2813.3418778</v>
      </c>
      <c r="K671" s="20">
        <v>1568.35856749</v>
      </c>
      <c r="L671" s="21">
        <v>198</v>
      </c>
      <c r="M671" s="21">
        <v>1269</v>
      </c>
      <c r="N671" s="20">
        <v>49.48</v>
      </c>
      <c r="O671" s="21">
        <v>3284</v>
      </c>
      <c r="P671" s="20">
        <v>124.15615566</v>
      </c>
      <c r="Q671" s="20">
        <v>313.29411147000002</v>
      </c>
      <c r="R671" s="20">
        <v>437.45026712999999</v>
      </c>
      <c r="S671" s="20">
        <v>273.97896243000002</v>
      </c>
      <c r="T671" s="20">
        <v>163.47130469999999</v>
      </c>
      <c r="U671" s="21">
        <v>220</v>
      </c>
      <c r="V671" s="20">
        <v>2.6160000000000001</v>
      </c>
      <c r="W671" s="20">
        <v>6.3725399999999999</v>
      </c>
      <c r="X671" s="20">
        <v>8.9885400000000004</v>
      </c>
      <c r="Y671" s="20">
        <v>7.9405900000000003</v>
      </c>
      <c r="Z671" s="21">
        <v>320</v>
      </c>
      <c r="AA671" s="21">
        <v>331</v>
      </c>
      <c r="AB671" s="21">
        <v>651</v>
      </c>
      <c r="AC671" s="21">
        <v>0</v>
      </c>
      <c r="AD671" s="21">
        <v>25</v>
      </c>
      <c r="AE671" s="21">
        <v>0</v>
      </c>
    </row>
    <row r="672" spans="1:31">
      <c r="A672" s="16">
        <v>664</v>
      </c>
      <c r="B672" s="17" t="s">
        <v>145</v>
      </c>
      <c r="C672" s="17">
        <v>8</v>
      </c>
      <c r="D672" s="17" t="s">
        <v>48</v>
      </c>
      <c r="E672" s="11"/>
      <c r="F672" s="17" t="s">
        <v>128</v>
      </c>
      <c r="G672" s="17" t="s">
        <v>130</v>
      </c>
      <c r="H672" s="18">
        <v>39875</v>
      </c>
      <c r="I672" s="19">
        <v>1</v>
      </c>
      <c r="J672" s="20">
        <v>127.90644</v>
      </c>
      <c r="K672" s="20">
        <v>83.302679999999995</v>
      </c>
      <c r="L672" s="21">
        <v>18</v>
      </c>
      <c r="M672" s="21">
        <v>56</v>
      </c>
      <c r="N672" s="20">
        <v>2.4154</v>
      </c>
      <c r="O672" s="21">
        <v>175</v>
      </c>
      <c r="P672" s="20">
        <v>0</v>
      </c>
      <c r="Q672" s="20">
        <v>132.446394</v>
      </c>
      <c r="R672" s="20">
        <v>132.446394</v>
      </c>
      <c r="S672" s="20">
        <v>89.872349999999997</v>
      </c>
      <c r="T672" s="20">
        <v>42.574044000000001</v>
      </c>
      <c r="U672" s="21">
        <v>56</v>
      </c>
      <c r="V672" s="20">
        <v>0</v>
      </c>
      <c r="W672" s="20">
        <v>3.2536</v>
      </c>
      <c r="X672" s="20">
        <v>3.2536</v>
      </c>
      <c r="Y672" s="20">
        <v>2.3744000000000001</v>
      </c>
      <c r="Z672" s="21">
        <v>175</v>
      </c>
      <c r="AA672" s="21">
        <v>0</v>
      </c>
      <c r="AB672" s="21">
        <v>175</v>
      </c>
      <c r="AC672" s="21">
        <v>0</v>
      </c>
      <c r="AD672" s="21">
        <v>18</v>
      </c>
      <c r="AE672" s="21">
        <v>18</v>
      </c>
    </row>
    <row r="673" spans="1:31">
      <c r="A673" s="16">
        <v>665</v>
      </c>
      <c r="B673" s="17" t="s">
        <v>145</v>
      </c>
      <c r="C673" s="17">
        <v>8</v>
      </c>
      <c r="D673" s="17" t="s">
        <v>48</v>
      </c>
      <c r="E673" s="11"/>
      <c r="F673" s="17" t="s">
        <v>128</v>
      </c>
      <c r="G673" s="17" t="s">
        <v>131</v>
      </c>
      <c r="H673" s="18">
        <v>40456</v>
      </c>
      <c r="I673" s="19">
        <v>1</v>
      </c>
      <c r="J673" s="20">
        <v>20.85</v>
      </c>
      <c r="K673" s="20">
        <v>18.3832077</v>
      </c>
      <c r="L673" s="21">
        <v>9</v>
      </c>
      <c r="M673" s="21">
        <v>21</v>
      </c>
      <c r="N673" s="20">
        <v>0.66110000000000002</v>
      </c>
      <c r="O673" s="21">
        <v>54</v>
      </c>
      <c r="P673" s="20">
        <v>3.6720000000000002</v>
      </c>
      <c r="Q673" s="20">
        <v>16.161000000000001</v>
      </c>
      <c r="R673" s="20">
        <v>19.832999999999998</v>
      </c>
      <c r="S673" s="20">
        <v>19.832999999999998</v>
      </c>
      <c r="T673" s="20">
        <v>0</v>
      </c>
      <c r="U673" s="21">
        <v>21</v>
      </c>
      <c r="V673" s="20">
        <v>0.12239999999999999</v>
      </c>
      <c r="W673" s="20">
        <v>0.53869999999999996</v>
      </c>
      <c r="X673" s="20">
        <v>0.66110000000000002</v>
      </c>
      <c r="Y673" s="20">
        <v>0.66110000000000002</v>
      </c>
      <c r="Z673" s="21">
        <v>54</v>
      </c>
      <c r="AA673" s="21">
        <v>0</v>
      </c>
      <c r="AB673" s="21">
        <v>54</v>
      </c>
      <c r="AC673" s="21">
        <v>0</v>
      </c>
      <c r="AD673" s="21">
        <v>9</v>
      </c>
      <c r="AE673" s="21">
        <v>9</v>
      </c>
    </row>
    <row r="674" spans="1:31">
      <c r="A674" s="16">
        <v>666</v>
      </c>
      <c r="B674" s="17" t="s">
        <v>145</v>
      </c>
      <c r="C674" s="17">
        <v>8</v>
      </c>
      <c r="D674" s="17" t="s">
        <v>48</v>
      </c>
      <c r="E674" s="11"/>
      <c r="F674" s="17" t="s">
        <v>128</v>
      </c>
      <c r="G674" s="17" t="s">
        <v>131</v>
      </c>
      <c r="H674" s="18">
        <v>40827</v>
      </c>
      <c r="I674" s="19">
        <v>1</v>
      </c>
      <c r="J674" s="20">
        <v>373.02528504000003</v>
      </c>
      <c r="K674" s="20">
        <v>99.227739900000003</v>
      </c>
      <c r="L674" s="21">
        <v>56</v>
      </c>
      <c r="M674" s="21">
        <v>193</v>
      </c>
      <c r="N674" s="20">
        <v>5.8628</v>
      </c>
      <c r="O674" s="21">
        <v>529</v>
      </c>
      <c r="P674" s="20">
        <v>46.327180060000003</v>
      </c>
      <c r="Q674" s="20">
        <v>326.69810497999998</v>
      </c>
      <c r="R674" s="20">
        <v>373.02528504000003</v>
      </c>
      <c r="S674" s="20">
        <v>175.40700000000001</v>
      </c>
      <c r="T674" s="20">
        <v>197.61828503999999</v>
      </c>
      <c r="U674" s="21">
        <v>191</v>
      </c>
      <c r="V674" s="20">
        <v>1.04118</v>
      </c>
      <c r="W674" s="20">
        <v>6.5146199999999999</v>
      </c>
      <c r="X674" s="20">
        <v>7.5557999999999996</v>
      </c>
      <c r="Y674" s="20">
        <v>5.8715000000000002</v>
      </c>
      <c r="Z674" s="21">
        <v>529</v>
      </c>
      <c r="AA674" s="21">
        <v>0</v>
      </c>
      <c r="AB674" s="21">
        <v>529</v>
      </c>
      <c r="AC674" s="21">
        <v>0</v>
      </c>
      <c r="AD674" s="21">
        <v>55</v>
      </c>
      <c r="AE674" s="21">
        <v>25</v>
      </c>
    </row>
    <row r="675" spans="1:31">
      <c r="A675" s="16">
        <v>667</v>
      </c>
      <c r="B675" s="17" t="s">
        <v>145</v>
      </c>
      <c r="C675" s="17">
        <v>8</v>
      </c>
      <c r="D675" s="17" t="s">
        <v>48</v>
      </c>
      <c r="E675" s="11"/>
      <c r="F675" s="17" t="s">
        <v>128</v>
      </c>
      <c r="G675" s="17" t="s">
        <v>131</v>
      </c>
      <c r="H675" s="18">
        <v>40988</v>
      </c>
      <c r="I675" s="19">
        <v>1</v>
      </c>
      <c r="J675" s="20">
        <v>243.02149199999999</v>
      </c>
      <c r="K675" s="20">
        <v>47.7954273</v>
      </c>
      <c r="L675" s="21">
        <v>16</v>
      </c>
      <c r="M675" s="21">
        <v>78</v>
      </c>
      <c r="N675" s="20">
        <v>2.9011</v>
      </c>
      <c r="O675" s="21">
        <v>235</v>
      </c>
      <c r="P675" s="20">
        <v>66.561415879999998</v>
      </c>
      <c r="Q675" s="20">
        <v>176.46007612</v>
      </c>
      <c r="R675" s="20">
        <v>243.02149199999999</v>
      </c>
      <c r="S675" s="20">
        <v>84.489000000000004</v>
      </c>
      <c r="T675" s="20">
        <v>158.53249199999999</v>
      </c>
      <c r="U675" s="21">
        <v>79</v>
      </c>
      <c r="V675" s="20">
        <v>0.92959999999999998</v>
      </c>
      <c r="W675" s="20">
        <v>2.7261500000000001</v>
      </c>
      <c r="X675" s="20">
        <v>3.6557499999999998</v>
      </c>
      <c r="Y675" s="20">
        <v>2.9068999999999998</v>
      </c>
      <c r="Z675" s="21">
        <v>260</v>
      </c>
      <c r="AA675" s="21">
        <v>0</v>
      </c>
      <c r="AB675" s="21">
        <v>260</v>
      </c>
      <c r="AC675" s="21">
        <v>0</v>
      </c>
      <c r="AD675" s="21">
        <v>17</v>
      </c>
      <c r="AE675" s="21">
        <v>4</v>
      </c>
    </row>
    <row r="676" spans="1:31">
      <c r="A676" s="16">
        <v>668</v>
      </c>
      <c r="B676" s="17" t="s">
        <v>145</v>
      </c>
      <c r="C676" s="17">
        <v>8</v>
      </c>
      <c r="D676" s="17" t="s">
        <v>48</v>
      </c>
      <c r="E676" s="11"/>
      <c r="F676" s="17" t="s">
        <v>128</v>
      </c>
      <c r="G676" s="17" t="s">
        <v>131</v>
      </c>
      <c r="H676" s="18">
        <v>41082</v>
      </c>
      <c r="I676" s="19">
        <v>1</v>
      </c>
      <c r="J676" s="20">
        <v>51.519846999999999</v>
      </c>
      <c r="K676" s="20">
        <v>8.6797047999999997</v>
      </c>
      <c r="L676" s="21">
        <v>5</v>
      </c>
      <c r="M676" s="21">
        <v>16</v>
      </c>
      <c r="N676" s="20">
        <v>0.48709999999999998</v>
      </c>
      <c r="O676" s="21">
        <v>42</v>
      </c>
      <c r="P676" s="20">
        <v>19.40759018</v>
      </c>
      <c r="Q676" s="20">
        <v>32.103256819999999</v>
      </c>
      <c r="R676" s="20">
        <v>51.510846999999998</v>
      </c>
      <c r="S676" s="20">
        <v>15.343299999999999</v>
      </c>
      <c r="T676" s="20">
        <v>36.167546999999999</v>
      </c>
      <c r="U676" s="21">
        <v>12</v>
      </c>
      <c r="V676" s="20">
        <v>0.29420000000000002</v>
      </c>
      <c r="W676" s="20">
        <v>0.53290000000000004</v>
      </c>
      <c r="X676" s="20">
        <v>0.82709999999999995</v>
      </c>
      <c r="Y676" s="20">
        <v>0.48809999999999998</v>
      </c>
      <c r="Z676" s="21">
        <v>44</v>
      </c>
      <c r="AA676" s="21">
        <v>0</v>
      </c>
      <c r="AB676" s="21">
        <v>44</v>
      </c>
      <c r="AC676" s="21">
        <v>0</v>
      </c>
      <c r="AD676" s="21">
        <v>7</v>
      </c>
      <c r="AE676" s="21">
        <v>0</v>
      </c>
    </row>
    <row r="677" spans="1:31">
      <c r="A677" s="16">
        <v>669</v>
      </c>
      <c r="B677" s="17" t="s">
        <v>145</v>
      </c>
      <c r="C677" s="17">
        <v>8</v>
      </c>
      <c r="D677" s="17" t="s">
        <v>48</v>
      </c>
      <c r="E677" s="11"/>
      <c r="F677" s="17" t="s">
        <v>128</v>
      </c>
      <c r="G677" s="17" t="s">
        <v>131</v>
      </c>
      <c r="H677" s="18">
        <v>41457</v>
      </c>
      <c r="I677" s="19">
        <v>1</v>
      </c>
      <c r="J677" s="20">
        <v>3991.8582000000001</v>
      </c>
      <c r="K677" s="20">
        <v>1193.6148840000001</v>
      </c>
      <c r="L677" s="21">
        <v>306</v>
      </c>
      <c r="M677" s="21">
        <v>1265</v>
      </c>
      <c r="N677" s="20">
        <v>49.282200000000003</v>
      </c>
      <c r="O677" s="21">
        <v>3512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1">
        <v>0</v>
      </c>
      <c r="V677" s="20">
        <v>0</v>
      </c>
      <c r="W677" s="20">
        <v>0</v>
      </c>
      <c r="X677" s="20">
        <v>0</v>
      </c>
      <c r="Y677" s="20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</row>
    <row r="678" spans="1:31">
      <c r="A678" s="16">
        <v>670</v>
      </c>
      <c r="B678" s="17" t="s">
        <v>145</v>
      </c>
      <c r="C678" s="17">
        <v>8</v>
      </c>
      <c r="D678" s="17" t="s">
        <v>58</v>
      </c>
      <c r="E678" s="11"/>
      <c r="F678" s="17" t="s">
        <v>128</v>
      </c>
      <c r="G678" s="17" t="s">
        <v>131</v>
      </c>
      <c r="H678" s="18">
        <v>40738</v>
      </c>
      <c r="I678" s="19">
        <v>3</v>
      </c>
      <c r="J678" s="20">
        <v>198.309</v>
      </c>
      <c r="K678" s="20">
        <v>149.28701599999999</v>
      </c>
      <c r="L678" s="21">
        <v>9</v>
      </c>
      <c r="M678" s="21">
        <v>148</v>
      </c>
      <c r="N678" s="20">
        <v>6.6102999999999996</v>
      </c>
      <c r="O678" s="21">
        <v>351</v>
      </c>
      <c r="P678" s="20">
        <v>2.7143519999999999</v>
      </c>
      <c r="Q678" s="20">
        <v>248.58240867999999</v>
      </c>
      <c r="R678" s="20">
        <v>251.29676068000001</v>
      </c>
      <c r="S678" s="20">
        <v>198.309</v>
      </c>
      <c r="T678" s="20">
        <v>52.987760680000001</v>
      </c>
      <c r="U678" s="21">
        <v>148</v>
      </c>
      <c r="V678" s="20">
        <v>4.53E-2</v>
      </c>
      <c r="W678" s="20">
        <v>7.3768000000000002</v>
      </c>
      <c r="X678" s="20">
        <v>7.4221000000000004</v>
      </c>
      <c r="Y678" s="20">
        <v>6.6102999999999996</v>
      </c>
      <c r="Z678" s="21">
        <v>351</v>
      </c>
      <c r="AA678" s="21">
        <v>0</v>
      </c>
      <c r="AB678" s="21">
        <v>351</v>
      </c>
      <c r="AC678" s="21">
        <v>39</v>
      </c>
      <c r="AD678" s="21">
        <v>7</v>
      </c>
      <c r="AE678" s="21">
        <v>4</v>
      </c>
    </row>
    <row r="679" spans="1:31">
      <c r="A679" s="16">
        <v>671</v>
      </c>
      <c r="B679" s="17" t="s">
        <v>145</v>
      </c>
      <c r="C679" s="17">
        <v>8</v>
      </c>
      <c r="D679" s="17" t="s">
        <v>58</v>
      </c>
      <c r="E679" s="11"/>
      <c r="F679" s="17" t="s">
        <v>128</v>
      </c>
      <c r="G679" s="17" t="s">
        <v>131</v>
      </c>
      <c r="H679" s="18">
        <v>40995</v>
      </c>
      <c r="I679" s="19">
        <v>3</v>
      </c>
      <c r="J679" s="20">
        <v>160.16891799999999</v>
      </c>
      <c r="K679" s="20">
        <v>120.575158</v>
      </c>
      <c r="L679" s="21">
        <v>9</v>
      </c>
      <c r="M679" s="21">
        <v>126</v>
      </c>
      <c r="N679" s="20">
        <v>4.9741900000000001</v>
      </c>
      <c r="O679" s="21">
        <v>262</v>
      </c>
      <c r="P679" s="20">
        <v>0</v>
      </c>
      <c r="Q679" s="20">
        <v>43.070618000000003</v>
      </c>
      <c r="R679" s="20">
        <v>43.070618000000003</v>
      </c>
      <c r="S679" s="20">
        <v>43.060400000000001</v>
      </c>
      <c r="T679" s="20">
        <v>1.0218E-2</v>
      </c>
      <c r="U679" s="21">
        <v>51</v>
      </c>
      <c r="V679" s="20">
        <v>0</v>
      </c>
      <c r="W679" s="20">
        <v>3.1958000000000002</v>
      </c>
      <c r="X679" s="20">
        <v>3.1958000000000002</v>
      </c>
      <c r="Y679" s="20">
        <v>3.0154999999999998</v>
      </c>
      <c r="Z679" s="21">
        <v>153</v>
      </c>
      <c r="AA679" s="21">
        <v>0</v>
      </c>
      <c r="AB679" s="21">
        <v>153</v>
      </c>
      <c r="AC679" s="21">
        <v>0</v>
      </c>
      <c r="AD679" s="21">
        <v>5</v>
      </c>
      <c r="AE679" s="21">
        <v>3</v>
      </c>
    </row>
    <row r="680" spans="1:31">
      <c r="A680" s="16">
        <v>672</v>
      </c>
      <c r="B680" s="17" t="s">
        <v>145</v>
      </c>
      <c r="C680" s="17">
        <v>8</v>
      </c>
      <c r="D680" s="17" t="s">
        <v>58</v>
      </c>
      <c r="E680" s="11"/>
      <c r="F680" s="17" t="s">
        <v>128</v>
      </c>
      <c r="G680" s="17" t="s">
        <v>131</v>
      </c>
      <c r="H680" s="18">
        <v>41065</v>
      </c>
      <c r="I680" s="19">
        <v>3</v>
      </c>
      <c r="J680" s="20">
        <v>29.025724</v>
      </c>
      <c r="K680" s="20">
        <v>21.850563999999999</v>
      </c>
      <c r="L680" s="21">
        <v>1</v>
      </c>
      <c r="M680" s="21">
        <v>20</v>
      </c>
      <c r="N680" s="20">
        <v>0.90142</v>
      </c>
      <c r="O680" s="21">
        <v>51</v>
      </c>
      <c r="P680" s="20">
        <v>0</v>
      </c>
      <c r="Q680" s="20">
        <v>48.649795640000001</v>
      </c>
      <c r="R680" s="20">
        <v>48.649795640000001</v>
      </c>
      <c r="S680" s="20">
        <v>29.025724</v>
      </c>
      <c r="T680" s="20">
        <v>19.62407164</v>
      </c>
      <c r="U680" s="21">
        <v>20</v>
      </c>
      <c r="V680" s="20">
        <v>0</v>
      </c>
      <c r="W680" s="20">
        <v>0.99387000000000003</v>
      </c>
      <c r="X680" s="20">
        <v>0.99387000000000003</v>
      </c>
      <c r="Y680" s="20">
        <v>0.90142</v>
      </c>
      <c r="Z680" s="21">
        <v>51</v>
      </c>
      <c r="AA680" s="21">
        <v>0</v>
      </c>
      <c r="AB680" s="21">
        <v>51</v>
      </c>
      <c r="AC680" s="21">
        <v>0</v>
      </c>
      <c r="AD680" s="21">
        <v>1</v>
      </c>
      <c r="AE680" s="21">
        <v>0</v>
      </c>
    </row>
    <row r="681" spans="1:31">
      <c r="A681" s="16">
        <v>673</v>
      </c>
      <c r="B681" s="17" t="s">
        <v>145</v>
      </c>
      <c r="C681" s="17">
        <v>8</v>
      </c>
      <c r="D681" s="17" t="s">
        <v>58</v>
      </c>
      <c r="E681" s="11"/>
      <c r="F681" s="17" t="s">
        <v>128</v>
      </c>
      <c r="G681" s="17" t="s">
        <v>131</v>
      </c>
      <c r="H681" s="18">
        <v>41477</v>
      </c>
      <c r="I681" s="19">
        <v>3</v>
      </c>
      <c r="J681" s="20">
        <v>579.65034000000003</v>
      </c>
      <c r="K681" s="20">
        <v>261.13247699999999</v>
      </c>
      <c r="L681" s="21">
        <v>45</v>
      </c>
      <c r="M681" s="21">
        <v>375</v>
      </c>
      <c r="N681" s="20">
        <v>16.7529</v>
      </c>
      <c r="O681" s="21">
        <v>652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1">
        <v>0</v>
      </c>
      <c r="V681" s="20">
        <v>0</v>
      </c>
      <c r="W681" s="20">
        <v>0</v>
      </c>
      <c r="X681" s="20">
        <v>0</v>
      </c>
      <c r="Y681" s="20">
        <v>0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</row>
    <row r="682" spans="1:31">
      <c r="A682" s="16">
        <v>674</v>
      </c>
      <c r="B682" s="17" t="s">
        <v>145</v>
      </c>
      <c r="C682" s="17">
        <v>8</v>
      </c>
      <c r="D682" s="17" t="s">
        <v>62</v>
      </c>
      <c r="E682" s="11"/>
      <c r="F682" s="17" t="s">
        <v>128</v>
      </c>
      <c r="G682" s="17" t="s">
        <v>131</v>
      </c>
      <c r="H682" s="18">
        <v>41473</v>
      </c>
      <c r="I682" s="19">
        <v>32</v>
      </c>
      <c r="J682" s="20">
        <v>245.66892250000001</v>
      </c>
      <c r="K682" s="20">
        <v>38.239785599999998</v>
      </c>
      <c r="L682" s="21">
        <v>4</v>
      </c>
      <c r="M682" s="21">
        <v>22</v>
      </c>
      <c r="N682" s="20">
        <v>1.3225</v>
      </c>
      <c r="O682" s="21">
        <v>80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1">
        <v>0</v>
      </c>
      <c r="V682" s="20">
        <v>0</v>
      </c>
      <c r="W682" s="20">
        <v>0</v>
      </c>
      <c r="X682" s="20">
        <v>0</v>
      </c>
      <c r="Y682" s="20">
        <v>0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</row>
  </sheetData>
  <mergeCells count="27">
    <mergeCell ref="AD3:AD5"/>
    <mergeCell ref="AE3:AE5"/>
    <mergeCell ref="J4:K4"/>
    <mergeCell ref="L4:L5"/>
    <mergeCell ref="M4:M5"/>
    <mergeCell ref="N4:N5"/>
    <mergeCell ref="O4:O5"/>
    <mergeCell ref="P4:P5"/>
    <mergeCell ref="Q4:Q5"/>
    <mergeCell ref="R4:R5"/>
    <mergeCell ref="Z3:AC4"/>
    <mergeCell ref="A1:AE1"/>
    <mergeCell ref="AB2:AE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O3"/>
    <mergeCell ref="P3:T3"/>
    <mergeCell ref="U3:U5"/>
    <mergeCell ref="V3:Y4"/>
    <mergeCell ref="S4:T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78" zoomScaleNormal="78" zoomScalePageLayoutView="78" workbookViewId="0">
      <selection activeCell="L9" sqref="L9"/>
    </sheetView>
  </sheetViews>
  <sheetFormatPr defaultColWidth="8.7109375" defaultRowHeight="15"/>
  <cols>
    <col min="1" max="1" width="8.7109375" style="33"/>
    <col min="2" max="2" width="51.42578125" style="33" customWidth="1"/>
    <col min="3" max="3" width="15.7109375" style="35" customWidth="1"/>
    <col min="4" max="4" width="17.85546875" style="35" customWidth="1"/>
    <col min="5" max="5" width="16.7109375" style="35" customWidth="1"/>
    <col min="6" max="7" width="16.7109375" style="33" customWidth="1"/>
    <col min="8" max="16384" width="8.7109375" style="33"/>
  </cols>
  <sheetData>
    <row r="1" spans="1:7" ht="93" customHeight="1">
      <c r="A1" s="82" t="s">
        <v>153</v>
      </c>
      <c r="B1" s="82"/>
      <c r="C1" s="82"/>
      <c r="D1" s="82"/>
      <c r="E1" s="82"/>
      <c r="F1" s="82"/>
      <c r="G1" s="82"/>
    </row>
    <row r="2" spans="1:7" ht="39.75" customHeight="1">
      <c r="A2" s="22"/>
      <c r="B2" s="22"/>
      <c r="C2" s="23"/>
      <c r="D2" s="22"/>
      <c r="E2" s="22"/>
      <c r="F2" s="22"/>
    </row>
    <row r="3" spans="1:7" ht="75" customHeight="1">
      <c r="A3" s="80" t="s">
        <v>146</v>
      </c>
      <c r="B3" s="81" t="s">
        <v>0</v>
      </c>
      <c r="C3" s="99" t="s">
        <v>147</v>
      </c>
      <c r="D3" s="84"/>
      <c r="E3" s="84"/>
      <c r="F3" s="84"/>
      <c r="G3" s="84"/>
    </row>
    <row r="4" spans="1:7" ht="33.75" customHeight="1">
      <c r="A4" s="80"/>
      <c r="B4" s="81"/>
      <c r="C4" s="85" t="s">
        <v>154</v>
      </c>
      <c r="D4" s="96" t="s">
        <v>164</v>
      </c>
      <c r="E4" s="96" t="s">
        <v>165</v>
      </c>
      <c r="F4" s="96" t="s">
        <v>166</v>
      </c>
      <c r="G4" s="96" t="s">
        <v>167</v>
      </c>
    </row>
    <row r="5" spans="1:7" ht="9" customHeight="1" thickBot="1">
      <c r="A5" s="80"/>
      <c r="B5" s="81"/>
      <c r="C5" s="86"/>
      <c r="D5" s="97"/>
      <c r="E5" s="97"/>
      <c r="F5" s="97"/>
      <c r="G5" s="97"/>
    </row>
    <row r="6" spans="1:7" ht="4.5" hidden="1" customHeight="1" thickBot="1">
      <c r="A6" s="84"/>
      <c r="B6" s="83"/>
      <c r="C6" s="86"/>
      <c r="D6" s="98"/>
      <c r="E6" s="98"/>
      <c r="F6" s="98"/>
      <c r="G6" s="98"/>
    </row>
    <row r="7" spans="1:7" ht="12.75" customHeight="1" thickBot="1">
      <c r="A7" s="59">
        <v>1</v>
      </c>
      <c r="B7" s="60">
        <v>2</v>
      </c>
      <c r="C7" s="61">
        <v>3</v>
      </c>
      <c r="D7" s="42">
        <v>5</v>
      </c>
      <c r="E7" s="42">
        <v>6</v>
      </c>
      <c r="F7" s="42">
        <v>7</v>
      </c>
      <c r="G7" s="42">
        <v>8</v>
      </c>
    </row>
    <row r="8" spans="1:7" ht="15.75">
      <c r="A8" s="62"/>
      <c r="B8" s="63" t="s">
        <v>82</v>
      </c>
      <c r="C8" s="29">
        <f t="shared" ref="C8" si="0">SUM(C9:C91)</f>
        <v>8541.9349700000002</v>
      </c>
      <c r="D8" s="29">
        <f>SUM(D9:D91)</f>
        <v>2559.9627553249984</v>
      </c>
      <c r="E8" s="29">
        <f>SUM(E9:E91)</f>
        <v>2550.4611956983013</v>
      </c>
      <c r="F8" s="30">
        <f>SUM(F9:F91)</f>
        <v>2555.1400255149902</v>
      </c>
      <c r="G8" s="30">
        <f t="shared" ref="G8" si="1">SUM(G9:G91)</f>
        <v>876.37099346171181</v>
      </c>
    </row>
    <row r="9" spans="1:7">
      <c r="A9" s="64">
        <v>1</v>
      </c>
      <c r="B9" s="24" t="s">
        <v>1</v>
      </c>
      <c r="C9" s="58">
        <f>D9+E9+F9+G9</f>
        <v>114.91013000000009</v>
      </c>
      <c r="D9" s="31">
        <v>35.203700201649418</v>
      </c>
      <c r="E9" s="31">
        <v>33.22942292434761</v>
      </c>
      <c r="F9" s="32">
        <v>34.213306929152012</v>
      </c>
      <c r="G9" s="32">
        <v>12.263699944851062</v>
      </c>
    </row>
    <row r="10" spans="1:7">
      <c r="A10" s="64">
        <v>2</v>
      </c>
      <c r="B10" s="24" t="s">
        <v>2</v>
      </c>
      <c r="C10" s="58">
        <f>D10+E10+F10+G10</f>
        <v>289.09265000000005</v>
      </c>
      <c r="D10" s="31">
        <v>89.963081009499817</v>
      </c>
      <c r="E10" s="31">
        <v>85.055513215213182</v>
      </c>
      <c r="F10" s="32">
        <v>83.952224905462941</v>
      </c>
      <c r="G10" s="32">
        <v>30.121830869824091</v>
      </c>
    </row>
    <row r="11" spans="1:7">
      <c r="A11" s="64">
        <v>3</v>
      </c>
      <c r="B11" s="24" t="s">
        <v>3</v>
      </c>
      <c r="C11" s="58">
        <f>D11+E11+F11+G11</f>
        <v>208.99851000000001</v>
      </c>
      <c r="D11" s="31">
        <v>58.416407983074585</v>
      </c>
      <c r="E11" s="31">
        <v>63.99106719276827</v>
      </c>
      <c r="F11" s="32">
        <v>64.320348365846669</v>
      </c>
      <c r="G11" s="32">
        <v>22.270686458310493</v>
      </c>
    </row>
    <row r="12" spans="1:7">
      <c r="A12" s="64">
        <v>4</v>
      </c>
      <c r="B12" s="24" t="s">
        <v>67</v>
      </c>
      <c r="C12" s="58">
        <f>D12+E12+F12+G12</f>
        <v>165.18602000000001</v>
      </c>
      <c r="D12" s="31">
        <v>53.112860483693829</v>
      </c>
      <c r="E12" s="31">
        <v>51.271657151761687</v>
      </c>
      <c r="F12" s="32">
        <v>50.682649749809137</v>
      </c>
      <c r="G12" s="32">
        <v>10.118852614735339</v>
      </c>
    </row>
    <row r="13" spans="1:7">
      <c r="A13" s="64">
        <v>5</v>
      </c>
      <c r="B13" s="24" t="s">
        <v>4</v>
      </c>
      <c r="C13" s="58">
        <f>D13+E13+F13+G13</f>
        <v>42.572710000000001</v>
      </c>
      <c r="D13" s="31">
        <v>12.597105712576315</v>
      </c>
      <c r="E13" s="31">
        <v>12.824058532432712</v>
      </c>
      <c r="F13" s="32">
        <v>12.644372640939382</v>
      </c>
      <c r="G13" s="32">
        <v>4.5071731140515912</v>
      </c>
    </row>
    <row r="14" spans="1:7">
      <c r="A14" s="64">
        <v>6</v>
      </c>
      <c r="B14" s="24" t="s">
        <v>5</v>
      </c>
      <c r="C14" s="58">
        <f>D14+E14+F14+G14</f>
        <v>29.305289999999996</v>
      </c>
      <c r="D14" s="31">
        <v>8.8260391686745301</v>
      </c>
      <c r="E14" s="31">
        <v>8.9476349207336536</v>
      </c>
      <c r="F14" s="32">
        <v>8.5158236190600594</v>
      </c>
      <c r="G14" s="32">
        <v>3.0157922915317563</v>
      </c>
    </row>
    <row r="15" spans="1:7">
      <c r="A15" s="64">
        <v>7</v>
      </c>
      <c r="B15" s="24" t="s">
        <v>6</v>
      </c>
      <c r="C15" s="58">
        <f>D15+E15+F15+G15</f>
        <v>36.020559999999989</v>
      </c>
      <c r="D15" s="31">
        <v>11.155866902897872</v>
      </c>
      <c r="E15" s="31">
        <v>10.578183521776587</v>
      </c>
      <c r="F15" s="32">
        <v>10.53225948207044</v>
      </c>
      <c r="G15" s="32">
        <v>3.7542500932550915</v>
      </c>
    </row>
    <row r="16" spans="1:7">
      <c r="A16" s="64">
        <v>8</v>
      </c>
      <c r="B16" s="24" t="s">
        <v>7</v>
      </c>
      <c r="C16" s="58">
        <f>D16+E16+F16+G16</f>
        <v>54.455409999999986</v>
      </c>
      <c r="D16" s="31">
        <v>16.153503534844678</v>
      </c>
      <c r="E16" s="31">
        <v>16.393612442657151</v>
      </c>
      <c r="F16" s="32">
        <v>16.124362378859136</v>
      </c>
      <c r="G16" s="32">
        <v>5.7839316436390256</v>
      </c>
    </row>
    <row r="17" spans="1:7">
      <c r="A17" s="64">
        <v>9</v>
      </c>
      <c r="B17" s="24" t="s">
        <v>8</v>
      </c>
      <c r="C17" s="58">
        <f>D17+E17+F17+G17</f>
        <v>144.96228999999994</v>
      </c>
      <c r="D17" s="31">
        <v>45.755012677454189</v>
      </c>
      <c r="E17" s="31">
        <v>43.013136581461261</v>
      </c>
      <c r="F17" s="32">
        <v>41.356124274616448</v>
      </c>
      <c r="G17" s="32">
        <v>14.838016466468039</v>
      </c>
    </row>
    <row r="18" spans="1:7">
      <c r="A18" s="64">
        <v>10</v>
      </c>
      <c r="B18" s="24" t="s">
        <v>9</v>
      </c>
      <c r="C18" s="58">
        <f>D18+E18+F18+G18</f>
        <v>107.58262000000002</v>
      </c>
      <c r="D18" s="31">
        <v>33.225413562193822</v>
      </c>
      <c r="E18" s="31">
        <v>31.364946969985525</v>
      </c>
      <c r="F18" s="32">
        <v>31.694492153875899</v>
      </c>
      <c r="G18" s="32">
        <v>11.297767313944775</v>
      </c>
    </row>
    <row r="19" spans="1:7" s="35" customFormat="1">
      <c r="A19" s="65">
        <v>11</v>
      </c>
      <c r="B19" s="25" t="s">
        <v>83</v>
      </c>
      <c r="C19" s="58">
        <f>D19+E19+F19+G19</f>
        <v>0</v>
      </c>
      <c r="D19" s="31">
        <v>0</v>
      </c>
      <c r="E19" s="31">
        <v>0</v>
      </c>
      <c r="F19" s="32">
        <v>0</v>
      </c>
      <c r="G19" s="32">
        <v>0</v>
      </c>
    </row>
    <row r="20" spans="1:7" s="35" customFormat="1">
      <c r="A20" s="65">
        <v>12</v>
      </c>
      <c r="B20" s="25" t="s">
        <v>84</v>
      </c>
      <c r="C20" s="58">
        <f>D20+E20+F20+G20</f>
        <v>0</v>
      </c>
      <c r="D20" s="31">
        <v>0</v>
      </c>
      <c r="E20" s="31">
        <v>0</v>
      </c>
      <c r="F20" s="32">
        <v>0</v>
      </c>
      <c r="G20" s="32">
        <v>0</v>
      </c>
    </row>
    <row r="21" spans="1:7">
      <c r="A21" s="64">
        <v>13</v>
      </c>
      <c r="B21" s="24" t="s">
        <v>10</v>
      </c>
      <c r="C21" s="58">
        <f>D21+E21+F21+G21</f>
        <v>42.874529999999986</v>
      </c>
      <c r="D21" s="31">
        <v>13.940068013894923</v>
      </c>
      <c r="E21" s="31">
        <v>11.376839572078978</v>
      </c>
      <c r="F21" s="32">
        <v>12.921451057621733</v>
      </c>
      <c r="G21" s="32">
        <v>4.6361713564043523</v>
      </c>
    </row>
    <row r="22" spans="1:7">
      <c r="A22" s="64">
        <v>14</v>
      </c>
      <c r="B22" s="24" t="s">
        <v>11</v>
      </c>
      <c r="C22" s="58">
        <f>D22+E22+F22+G22</f>
        <v>72.664529999999999</v>
      </c>
      <c r="D22" s="31">
        <v>22.32143133985079</v>
      </c>
      <c r="E22" s="31">
        <v>20.515523315522145</v>
      </c>
      <c r="F22" s="32">
        <v>21.951839382956436</v>
      </c>
      <c r="G22" s="32">
        <v>7.8757359616706282</v>
      </c>
    </row>
    <row r="23" spans="1:7">
      <c r="A23" s="64">
        <v>15</v>
      </c>
      <c r="B23" s="24" t="s">
        <v>12</v>
      </c>
      <c r="C23" s="58">
        <f>D23+E23+F23+G23</f>
        <v>46.947609999999997</v>
      </c>
      <c r="D23" s="31">
        <v>13.697104735490262</v>
      </c>
      <c r="E23" s="31">
        <v>13.542745036885362</v>
      </c>
      <c r="F23" s="32">
        <v>14.54645029730313</v>
      </c>
      <c r="G23" s="32">
        <v>5.1613099303212469</v>
      </c>
    </row>
    <row r="24" spans="1:7">
      <c r="A24" s="64">
        <v>16</v>
      </c>
      <c r="B24" s="24" t="s">
        <v>13</v>
      </c>
      <c r="C24" s="58">
        <f>D24+E24+F24+G24</f>
        <v>346.52848000000017</v>
      </c>
      <c r="D24" s="31">
        <v>107.98099102548731</v>
      </c>
      <c r="E24" s="31">
        <v>102.59672117319997</v>
      </c>
      <c r="F24" s="32">
        <v>100.05221028457295</v>
      </c>
      <c r="G24" s="32">
        <v>35.898557516739956</v>
      </c>
    </row>
    <row r="25" spans="1:7">
      <c r="A25" s="64">
        <v>17</v>
      </c>
      <c r="B25" s="24" t="s">
        <v>14</v>
      </c>
      <c r="C25" s="58">
        <f>D25+E25+F25+G25</f>
        <v>47.374270000000003</v>
      </c>
      <c r="D25" s="31">
        <v>14.297189051836332</v>
      </c>
      <c r="E25" s="31">
        <v>13.930974208453256</v>
      </c>
      <c r="F25" s="32">
        <v>14.093400532452014</v>
      </c>
      <c r="G25" s="32">
        <v>5.0527062072584048</v>
      </c>
    </row>
    <row r="26" spans="1:7">
      <c r="A26" s="64">
        <v>18</v>
      </c>
      <c r="B26" s="24" t="s">
        <v>15</v>
      </c>
      <c r="C26" s="58">
        <f>D26+E26+F26+G26</f>
        <v>30.893199999999997</v>
      </c>
      <c r="D26" s="31">
        <v>10.603249235582293</v>
      </c>
      <c r="E26" s="31">
        <v>8.6871581720165629</v>
      </c>
      <c r="F26" s="32">
        <v>8.5390425736848208</v>
      </c>
      <c r="G26" s="32">
        <v>3.0637500187163202</v>
      </c>
    </row>
    <row r="27" spans="1:7">
      <c r="A27" s="64">
        <v>19</v>
      </c>
      <c r="B27" s="24" t="s">
        <v>16</v>
      </c>
      <c r="C27" s="58">
        <f>D27+E27+F27+G27</f>
        <v>118.06679000000003</v>
      </c>
      <c r="D27" s="31">
        <v>37.026741125525852</v>
      </c>
      <c r="E27" s="31">
        <v>34.673316992836575</v>
      </c>
      <c r="F27" s="32">
        <v>34.186941380035186</v>
      </c>
      <c r="G27" s="32">
        <v>12.179790501602405</v>
      </c>
    </row>
    <row r="28" spans="1:7">
      <c r="A28" s="64">
        <v>20</v>
      </c>
      <c r="B28" s="24" t="s">
        <v>78</v>
      </c>
      <c r="C28" s="58">
        <f>D28+E28+F28+G28</f>
        <v>35.122500000000002</v>
      </c>
      <c r="D28" s="31">
        <v>8.3382309672803796</v>
      </c>
      <c r="E28" s="31">
        <v>12.266244061492777</v>
      </c>
      <c r="F28" s="32">
        <v>11.965571437046759</v>
      </c>
      <c r="G28" s="32">
        <v>2.5524535341800849</v>
      </c>
    </row>
    <row r="29" spans="1:7">
      <c r="A29" s="64">
        <v>21</v>
      </c>
      <c r="B29" s="66" t="s">
        <v>68</v>
      </c>
      <c r="C29" s="58">
        <f>D29+E29+F29+G29</f>
        <v>34.332399999999993</v>
      </c>
      <c r="D29" s="31">
        <v>9.3575354469089902</v>
      </c>
      <c r="E29" s="31">
        <v>11.272211451198062</v>
      </c>
      <c r="F29" s="32">
        <v>11.299713708551382</v>
      </c>
      <c r="G29" s="32">
        <v>2.4029393933415655</v>
      </c>
    </row>
    <row r="30" spans="1:7">
      <c r="A30" s="64">
        <v>22</v>
      </c>
      <c r="B30" s="24" t="s">
        <v>17</v>
      </c>
      <c r="C30" s="58">
        <f>D30+E30+F30+G30</f>
        <v>419.29036000000008</v>
      </c>
      <c r="D30" s="31">
        <v>122.34310325721951</v>
      </c>
      <c r="E30" s="31">
        <v>127.47624227240166</v>
      </c>
      <c r="F30" s="32">
        <v>124.88134938129043</v>
      </c>
      <c r="G30" s="32">
        <v>44.589665089088513</v>
      </c>
    </row>
    <row r="31" spans="1:7">
      <c r="A31" s="64">
        <v>23</v>
      </c>
      <c r="B31" s="24" t="s">
        <v>69</v>
      </c>
      <c r="C31" s="58">
        <f>D31+E31+F31+G31</f>
        <v>67.727779999999996</v>
      </c>
      <c r="D31" s="31">
        <v>20.953516816219455</v>
      </c>
      <c r="E31" s="31">
        <v>20.24176930565045</v>
      </c>
      <c r="F31" s="32">
        <v>21.279442760777076</v>
      </c>
      <c r="G31" s="32">
        <v>5.2530511173530137</v>
      </c>
    </row>
    <row r="32" spans="1:7">
      <c r="A32" s="64">
        <v>24</v>
      </c>
      <c r="B32" s="24" t="s">
        <v>18</v>
      </c>
      <c r="C32" s="58">
        <f>D32+E32+F32+G32</f>
        <v>47.159470000000006</v>
      </c>
      <c r="D32" s="31">
        <v>13.617582984735472</v>
      </c>
      <c r="E32" s="31">
        <v>13.777843562632066</v>
      </c>
      <c r="F32" s="32">
        <v>14.57042864039528</v>
      </c>
      <c r="G32" s="32">
        <v>5.1936148122371844</v>
      </c>
    </row>
    <row r="33" spans="1:7">
      <c r="A33" s="64">
        <v>25</v>
      </c>
      <c r="B33" s="24" t="s">
        <v>19</v>
      </c>
      <c r="C33" s="58">
        <f>D33+E33+F33+G33</f>
        <v>34.060940000000009</v>
      </c>
      <c r="D33" s="31">
        <v>10.832030532640495</v>
      </c>
      <c r="E33" s="31">
        <v>10.210060362731454</v>
      </c>
      <c r="F33" s="32">
        <v>10.015121478713523</v>
      </c>
      <c r="G33" s="32">
        <v>3.0037276259145376</v>
      </c>
    </row>
    <row r="34" spans="1:7">
      <c r="A34" s="64">
        <v>26</v>
      </c>
      <c r="B34" s="24" t="s">
        <v>20</v>
      </c>
      <c r="C34" s="58">
        <f>D34+E34+F34+G34</f>
        <v>191.93549000000002</v>
      </c>
      <c r="D34" s="31">
        <v>59.548672406138181</v>
      </c>
      <c r="E34" s="31">
        <v>56.563806875369828</v>
      </c>
      <c r="F34" s="32">
        <v>55.801561056947619</v>
      </c>
      <c r="G34" s="32">
        <v>20.021449661544395</v>
      </c>
    </row>
    <row r="35" spans="1:7">
      <c r="A35" s="64">
        <v>27</v>
      </c>
      <c r="B35" s="24" t="s">
        <v>70</v>
      </c>
      <c r="C35" s="58">
        <f>D35+E35+F35+G35</f>
        <v>79.773080000000007</v>
      </c>
      <c r="D35" s="31">
        <v>24.709074629034166</v>
      </c>
      <c r="E35" s="31">
        <v>24.170678415896909</v>
      </c>
      <c r="F35" s="32">
        <v>24.677075238519937</v>
      </c>
      <c r="G35" s="32">
        <v>6.2162517165489986</v>
      </c>
    </row>
    <row r="36" spans="1:7" s="67" customFormat="1">
      <c r="A36" s="64">
        <v>28</v>
      </c>
      <c r="B36" s="26" t="s">
        <v>71</v>
      </c>
      <c r="C36" s="58">
        <f>D36+E36+F36+G36</f>
        <v>11.613220000000002</v>
      </c>
      <c r="D36" s="31">
        <v>3.7760364346311071</v>
      </c>
      <c r="E36" s="31">
        <v>3.3601809618166811</v>
      </c>
      <c r="F36" s="32">
        <v>3.3005132365401715</v>
      </c>
      <c r="G36" s="32">
        <v>1.1764893670120418</v>
      </c>
    </row>
    <row r="37" spans="1:7">
      <c r="A37" s="64">
        <v>29</v>
      </c>
      <c r="B37" s="24" t="s">
        <v>21</v>
      </c>
      <c r="C37" s="58">
        <f>D37+E37+F37+G37</f>
        <v>150.42285999999999</v>
      </c>
      <c r="D37" s="31">
        <v>46.552522502828708</v>
      </c>
      <c r="E37" s="31">
        <v>44.561461656627486</v>
      </c>
      <c r="F37" s="32">
        <v>43.649954634243329</v>
      </c>
      <c r="G37" s="32">
        <v>15.658921206300461</v>
      </c>
    </row>
    <row r="38" spans="1:7">
      <c r="A38" s="64">
        <v>30</v>
      </c>
      <c r="B38" s="24" t="s">
        <v>22</v>
      </c>
      <c r="C38" s="58">
        <f>D38+E38+F38+G38</f>
        <v>56.600530000000049</v>
      </c>
      <c r="D38" s="31">
        <v>17.599856374258323</v>
      </c>
      <c r="E38" s="31">
        <v>16.758648861099427</v>
      </c>
      <c r="F38" s="32">
        <v>16.397166243711109</v>
      </c>
      <c r="G38" s="32">
        <v>5.844858520931183</v>
      </c>
    </row>
    <row r="39" spans="1:7">
      <c r="A39" s="64">
        <v>31</v>
      </c>
      <c r="B39" s="24" t="s">
        <v>23</v>
      </c>
      <c r="C39" s="58">
        <f>D39+E39+F39+G39</f>
        <v>19.643739999999998</v>
      </c>
      <c r="D39" s="31">
        <v>5.4421473224029189</v>
      </c>
      <c r="E39" s="31">
        <v>5.9632368981185619</v>
      </c>
      <c r="F39" s="32">
        <v>6.0845124933561507</v>
      </c>
      <c r="G39" s="32">
        <v>2.1538432861223669</v>
      </c>
    </row>
    <row r="40" spans="1:7">
      <c r="A40" s="64">
        <v>32</v>
      </c>
      <c r="B40" s="24" t="s">
        <v>72</v>
      </c>
      <c r="C40" s="58">
        <f>D40+E40+F40+G40</f>
        <v>196.19555000000005</v>
      </c>
      <c r="D40" s="31">
        <v>62.022432080435145</v>
      </c>
      <c r="E40" s="31">
        <v>59.625022392647523</v>
      </c>
      <c r="F40" s="32">
        <v>59.004330614110266</v>
      </c>
      <c r="G40" s="32">
        <v>15.543764912807113</v>
      </c>
    </row>
    <row r="41" spans="1:7">
      <c r="A41" s="64">
        <v>33</v>
      </c>
      <c r="B41" s="24" t="s">
        <v>24</v>
      </c>
      <c r="C41" s="58">
        <f>D41+E41+F41+G41</f>
        <v>46.295530000000014</v>
      </c>
      <c r="D41" s="31">
        <v>13.377255171983872</v>
      </c>
      <c r="E41" s="31">
        <v>14.08539102358843</v>
      </c>
      <c r="F41" s="32">
        <v>13.860007513196633</v>
      </c>
      <c r="G41" s="32">
        <v>4.972876291231076</v>
      </c>
    </row>
    <row r="42" spans="1:7">
      <c r="A42" s="64">
        <v>34</v>
      </c>
      <c r="B42" s="24" t="s">
        <v>73</v>
      </c>
      <c r="C42" s="58">
        <f>D42+E42+F42+G42</f>
        <v>0</v>
      </c>
      <c r="D42" s="31">
        <v>0</v>
      </c>
      <c r="E42" s="31">
        <v>0</v>
      </c>
      <c r="F42" s="32">
        <v>0</v>
      </c>
      <c r="G42" s="32">
        <v>0</v>
      </c>
    </row>
    <row r="43" spans="1:7">
      <c r="A43" s="64">
        <v>35</v>
      </c>
      <c r="B43" s="24" t="s">
        <v>25</v>
      </c>
      <c r="C43" s="58">
        <f>D43+E43+F43+G43</f>
        <v>222.78275999999988</v>
      </c>
      <c r="D43" s="31">
        <v>69.270795266841759</v>
      </c>
      <c r="E43" s="31">
        <v>65.856738992740375</v>
      </c>
      <c r="F43" s="32">
        <v>64.509419828595995</v>
      </c>
      <c r="G43" s="32">
        <v>23.145805911821753</v>
      </c>
    </row>
    <row r="44" spans="1:7">
      <c r="A44" s="64">
        <v>36</v>
      </c>
      <c r="B44" s="24" t="s">
        <v>26</v>
      </c>
      <c r="C44" s="58">
        <f>D44+E44+F44+G44</f>
        <v>43.620509999999996</v>
      </c>
      <c r="D44" s="31">
        <v>11.191950250654727</v>
      </c>
      <c r="E44" s="31">
        <v>13.916056272535137</v>
      </c>
      <c r="F44" s="32">
        <v>13.681522644722161</v>
      </c>
      <c r="G44" s="32">
        <v>4.8309808320879704</v>
      </c>
    </row>
    <row r="45" spans="1:7">
      <c r="A45" s="64">
        <v>37</v>
      </c>
      <c r="B45" s="24" t="s">
        <v>27</v>
      </c>
      <c r="C45" s="58">
        <f>D45+E45+F45+G45</f>
        <v>112.78989000000001</v>
      </c>
      <c r="D45" s="31">
        <v>32.872863854055574</v>
      </c>
      <c r="E45" s="31">
        <v>34.109398046048369</v>
      </c>
      <c r="F45" s="32">
        <v>33.71203341571907</v>
      </c>
      <c r="G45" s="32">
        <v>12.095594684177009</v>
      </c>
    </row>
    <row r="46" spans="1:7" s="67" customFormat="1">
      <c r="A46" s="64">
        <v>38</v>
      </c>
      <c r="B46" s="26" t="s">
        <v>66</v>
      </c>
      <c r="C46" s="58">
        <f>D46+E46+F46+G46</f>
        <v>119.45610000000002</v>
      </c>
      <c r="D46" s="31">
        <v>37.123770105471841</v>
      </c>
      <c r="E46" s="31">
        <v>35.273150323566142</v>
      </c>
      <c r="F46" s="32">
        <v>34.633184738777018</v>
      </c>
      <c r="G46" s="32">
        <v>12.425994832185026</v>
      </c>
    </row>
    <row r="47" spans="1:7">
      <c r="A47" s="64">
        <v>39</v>
      </c>
      <c r="B47" s="24" t="s">
        <v>28</v>
      </c>
      <c r="C47" s="58">
        <f>D47+E47+F47+G47</f>
        <v>174.93406999999999</v>
      </c>
      <c r="D47" s="31">
        <v>54.055834661490337</v>
      </c>
      <c r="E47" s="31">
        <v>51.922285261507177</v>
      </c>
      <c r="F47" s="32">
        <v>50.747694382731737</v>
      </c>
      <c r="G47" s="32">
        <v>18.208255694270747</v>
      </c>
    </row>
    <row r="48" spans="1:7">
      <c r="A48" s="64">
        <v>40</v>
      </c>
      <c r="B48" s="24" t="s">
        <v>29</v>
      </c>
      <c r="C48" s="58">
        <f>D48+E48+F48+G48</f>
        <v>17.792999999999999</v>
      </c>
      <c r="D48" s="31">
        <v>5.4402356474240126</v>
      </c>
      <c r="E48" s="31">
        <v>5.0873674248608145</v>
      </c>
      <c r="F48" s="32">
        <v>5.3561276746944761</v>
      </c>
      <c r="G48" s="32">
        <v>1.9092692530206963</v>
      </c>
    </row>
    <row r="49" spans="1:7">
      <c r="A49" s="64">
        <v>41</v>
      </c>
      <c r="B49" s="24" t="s">
        <v>30</v>
      </c>
      <c r="C49" s="58">
        <f>D49+E49+F49+G49</f>
        <v>98.580989999999957</v>
      </c>
      <c r="D49" s="31">
        <v>17.898166650845003</v>
      </c>
      <c r="E49" s="31">
        <v>32.628621408164676</v>
      </c>
      <c r="F49" s="32">
        <v>35.365156268285155</v>
      </c>
      <c r="G49" s="32">
        <v>12.689045672705127</v>
      </c>
    </row>
    <row r="50" spans="1:7">
      <c r="A50" s="64">
        <v>42</v>
      </c>
      <c r="B50" s="24" t="s">
        <v>31</v>
      </c>
      <c r="C50" s="58">
        <f>D50+E50+F50+G50</f>
        <v>169.16011999999998</v>
      </c>
      <c r="D50" s="31">
        <v>52.51680046169546</v>
      </c>
      <c r="E50" s="31">
        <v>50.178205161316605</v>
      </c>
      <c r="F50" s="32">
        <v>48.944304293215929</v>
      </c>
      <c r="G50" s="32">
        <v>17.520810083771984</v>
      </c>
    </row>
    <row r="51" spans="1:7">
      <c r="A51" s="64">
        <v>43</v>
      </c>
      <c r="B51" s="24" t="s">
        <v>32</v>
      </c>
      <c r="C51" s="58">
        <f>D51+E51+F51+G51</f>
        <v>87.603189999999998</v>
      </c>
      <c r="D51" s="31">
        <v>25.069922576065995</v>
      </c>
      <c r="E51" s="31">
        <v>26.634306465581762</v>
      </c>
      <c r="F51" s="32">
        <v>26.419658660703472</v>
      </c>
      <c r="G51" s="32">
        <v>9.4793022976487755</v>
      </c>
    </row>
    <row r="52" spans="1:7" s="67" customFormat="1">
      <c r="A52" s="64">
        <v>44</v>
      </c>
      <c r="B52" s="26" t="s">
        <v>65</v>
      </c>
      <c r="C52" s="58">
        <f>D52+E52+F52+G52</f>
        <v>48.209559999999996</v>
      </c>
      <c r="D52" s="31">
        <v>14.39409471835495</v>
      </c>
      <c r="E52" s="31">
        <v>13.874672211511209</v>
      </c>
      <c r="F52" s="32">
        <v>15.17522149016213</v>
      </c>
      <c r="G52" s="32">
        <v>4.7655715799717058</v>
      </c>
    </row>
    <row r="53" spans="1:7" s="35" customFormat="1">
      <c r="A53" s="64">
        <v>45</v>
      </c>
      <c r="B53" s="27" t="s">
        <v>80</v>
      </c>
      <c r="C53" s="58">
        <f>D53+E53+F53+G53</f>
        <v>7.1207999999999991</v>
      </c>
      <c r="D53" s="31">
        <v>2.192945524437615</v>
      </c>
      <c r="E53" s="31">
        <v>2.0349083144076734</v>
      </c>
      <c r="F53" s="32">
        <v>2.1616628544377083</v>
      </c>
      <c r="G53" s="32">
        <v>0.73128330671700326</v>
      </c>
    </row>
    <row r="54" spans="1:7">
      <c r="A54" s="64">
        <v>46</v>
      </c>
      <c r="B54" s="24" t="s">
        <v>33</v>
      </c>
      <c r="C54" s="58">
        <f>D54+E54+F54+G54</f>
        <v>12.627259999999998</v>
      </c>
      <c r="D54" s="31">
        <v>3.8305675647181801</v>
      </c>
      <c r="E54" s="31">
        <v>3.7701116704225228</v>
      </c>
      <c r="F54" s="32">
        <v>3.6992820883273345</v>
      </c>
      <c r="G54" s="32">
        <v>1.3272986765319605</v>
      </c>
    </row>
    <row r="55" spans="1:7">
      <c r="A55" s="64">
        <v>47</v>
      </c>
      <c r="B55" s="24" t="s">
        <v>34</v>
      </c>
      <c r="C55" s="58">
        <f>D55+E55+F55+G55</f>
        <v>237.88004000000024</v>
      </c>
      <c r="D55" s="31">
        <v>72.966304584159317</v>
      </c>
      <c r="E55" s="31">
        <v>70.592217476192175</v>
      </c>
      <c r="F55" s="32">
        <v>69.417366890436256</v>
      </c>
      <c r="G55" s="32">
        <v>24.904151049212473</v>
      </c>
    </row>
    <row r="56" spans="1:7">
      <c r="A56" s="64">
        <v>48</v>
      </c>
      <c r="B56" s="24" t="s">
        <v>35</v>
      </c>
      <c r="C56" s="58">
        <f>D56+E56+F56+G56</f>
        <v>194.71742000000012</v>
      </c>
      <c r="D56" s="31">
        <v>57.343824927244356</v>
      </c>
      <c r="E56" s="31">
        <v>57.500308232356737</v>
      </c>
      <c r="F56" s="32">
        <v>58.784993025731346</v>
      </c>
      <c r="G56" s="32">
        <v>21.088293814667686</v>
      </c>
    </row>
    <row r="57" spans="1:7">
      <c r="A57" s="64">
        <v>49</v>
      </c>
      <c r="B57" s="24" t="s">
        <v>74</v>
      </c>
      <c r="C57" s="58">
        <f>D57+E57+F57+G57</f>
        <v>191.51697999999999</v>
      </c>
      <c r="D57" s="31">
        <v>59.247881693587303</v>
      </c>
      <c r="E57" s="31">
        <v>58.84401045565096</v>
      </c>
      <c r="F57" s="32">
        <v>58.683881759200958</v>
      </c>
      <c r="G57" s="32">
        <v>14.741206091560757</v>
      </c>
    </row>
    <row r="58" spans="1:7">
      <c r="A58" s="64">
        <v>50</v>
      </c>
      <c r="B58" s="24" t="s">
        <v>36</v>
      </c>
      <c r="C58" s="58">
        <f>D58+E58+F58+G58</f>
        <v>25.077399999999997</v>
      </c>
      <c r="D58" s="31">
        <v>7.4986847264714953</v>
      </c>
      <c r="E58" s="31">
        <v>7.6781672375911425</v>
      </c>
      <c r="F58" s="32">
        <v>7.2862517005585383</v>
      </c>
      <c r="G58" s="32">
        <v>2.6142963353788202</v>
      </c>
    </row>
    <row r="59" spans="1:7">
      <c r="A59" s="64">
        <v>51</v>
      </c>
      <c r="B59" s="24" t="s">
        <v>37</v>
      </c>
      <c r="C59" s="58">
        <f>D59+E59+F59+G59</f>
        <v>14.398049999999994</v>
      </c>
      <c r="D59" s="31">
        <v>4.2635585257046351</v>
      </c>
      <c r="E59" s="31">
        <v>4.1837349338985081</v>
      </c>
      <c r="F59" s="32">
        <v>4.3794101306963977</v>
      </c>
      <c r="G59" s="32">
        <v>1.5713464097004533</v>
      </c>
    </row>
    <row r="60" spans="1:7">
      <c r="A60" s="64">
        <v>52</v>
      </c>
      <c r="B60" s="24" t="s">
        <v>75</v>
      </c>
      <c r="C60" s="58">
        <f>D60+E60+F60+G60</f>
        <v>115.24831</v>
      </c>
      <c r="D60" s="31">
        <v>35.862688715920669</v>
      </c>
      <c r="E60" s="31">
        <v>35.830735532578217</v>
      </c>
      <c r="F60" s="32">
        <v>35.390358424325534</v>
      </c>
      <c r="G60" s="32">
        <v>8.164527327175584</v>
      </c>
    </row>
    <row r="61" spans="1:7">
      <c r="A61" s="64">
        <v>53</v>
      </c>
      <c r="B61" s="24" t="s">
        <v>38</v>
      </c>
      <c r="C61" s="58">
        <f>D61+E61+F61+G61</f>
        <v>88.430480000000017</v>
      </c>
      <c r="D61" s="31">
        <v>27.900246938017776</v>
      </c>
      <c r="E61" s="31">
        <v>26.12064189404191</v>
      </c>
      <c r="F61" s="32">
        <v>25.323564499910237</v>
      </c>
      <c r="G61" s="32">
        <v>9.0860266680300974</v>
      </c>
    </row>
    <row r="62" spans="1:7">
      <c r="A62" s="64">
        <v>54</v>
      </c>
      <c r="B62" s="24" t="s">
        <v>39</v>
      </c>
      <c r="C62" s="58">
        <f>D62+E62+F62+G62</f>
        <v>78.706020000000024</v>
      </c>
      <c r="D62" s="31">
        <v>22.406335869335908</v>
      </c>
      <c r="E62" s="31">
        <v>23.316375463124881</v>
      </c>
      <c r="F62" s="32">
        <v>24.273883139601754</v>
      </c>
      <c r="G62" s="32">
        <v>8.7094255279374799</v>
      </c>
    </row>
    <row r="63" spans="1:7">
      <c r="A63" s="64">
        <v>55</v>
      </c>
      <c r="B63" s="24" t="s">
        <v>40</v>
      </c>
      <c r="C63" s="58">
        <f>D63+E63+F63+G63</f>
        <v>94.2941</v>
      </c>
      <c r="D63" s="31">
        <v>28.168359202112725</v>
      </c>
      <c r="E63" s="31">
        <v>26.451184982106934</v>
      </c>
      <c r="F63" s="32">
        <v>29.198305961554116</v>
      </c>
      <c r="G63" s="32">
        <v>10.476249854226221</v>
      </c>
    </row>
    <row r="64" spans="1:7">
      <c r="A64" s="64">
        <v>56</v>
      </c>
      <c r="B64" s="24" t="s">
        <v>41</v>
      </c>
      <c r="C64" s="58">
        <f>D64+E64+F64+G64</f>
        <v>383.28353000000004</v>
      </c>
      <c r="D64" s="31">
        <v>113.34925267109082</v>
      </c>
      <c r="E64" s="31">
        <v>111.34231059652005</v>
      </c>
      <c r="F64" s="32">
        <v>116.71495540643849</v>
      </c>
      <c r="G64" s="32">
        <v>41.877011325950662</v>
      </c>
    </row>
    <row r="65" spans="1:7">
      <c r="A65" s="64">
        <v>57</v>
      </c>
      <c r="B65" s="24" t="s">
        <v>81</v>
      </c>
      <c r="C65" s="58">
        <f>D65+E65+F65+G65</f>
        <v>36.315370000000001</v>
      </c>
      <c r="D65" s="31">
        <v>10.923781950242358</v>
      </c>
      <c r="E65" s="31">
        <v>10.710975898508227</v>
      </c>
      <c r="F65" s="32">
        <v>10.804202212347553</v>
      </c>
      <c r="G65" s="32">
        <v>3.876409938901864</v>
      </c>
    </row>
    <row r="66" spans="1:7" s="68" customFormat="1">
      <c r="A66" s="64">
        <v>58</v>
      </c>
      <c r="B66" s="28" t="s">
        <v>79</v>
      </c>
      <c r="C66" s="58">
        <f>D66+E66+F66+G66</f>
        <v>241.40980999999994</v>
      </c>
      <c r="D66" s="31">
        <v>73.900780917559686</v>
      </c>
      <c r="E66" s="31">
        <v>71.86122141955633</v>
      </c>
      <c r="F66" s="32">
        <v>70.39182277750028</v>
      </c>
      <c r="G66" s="32">
        <v>25.255984885383626</v>
      </c>
    </row>
    <row r="67" spans="1:7">
      <c r="A67" s="64">
        <v>59</v>
      </c>
      <c r="B67" s="24" t="s">
        <v>42</v>
      </c>
      <c r="C67" s="58">
        <f>D67+E67+F67+G67</f>
        <v>47.342289999999998</v>
      </c>
      <c r="D67" s="31">
        <v>13.813932998746287</v>
      </c>
      <c r="E67" s="31">
        <v>14.412041883610978</v>
      </c>
      <c r="F67" s="32">
        <v>14.068639512676288</v>
      </c>
      <c r="G67" s="32">
        <v>5.0476756049664502</v>
      </c>
    </row>
    <row r="68" spans="1:7">
      <c r="A68" s="64">
        <v>60</v>
      </c>
      <c r="B68" s="24" t="s">
        <v>43</v>
      </c>
      <c r="C68" s="58">
        <f>D68+E68+F68+G68</f>
        <v>30.57658</v>
      </c>
      <c r="D68" s="31">
        <v>8.5741480867128104</v>
      </c>
      <c r="E68" s="31">
        <v>9.4331580838789648</v>
      </c>
      <c r="F68" s="32">
        <v>9.2810468071730536</v>
      </c>
      <c r="G68" s="32">
        <v>3.288227022235171</v>
      </c>
    </row>
    <row r="69" spans="1:7">
      <c r="A69" s="64">
        <v>61</v>
      </c>
      <c r="B69" s="24" t="s">
        <v>44</v>
      </c>
      <c r="C69" s="58">
        <f>D69+E69+F69+G69</f>
        <v>78.591440000000006</v>
      </c>
      <c r="D69" s="31">
        <v>24.330883840464523</v>
      </c>
      <c r="E69" s="31">
        <v>23.407219978980422</v>
      </c>
      <c r="F69" s="32">
        <v>23.412625636839394</v>
      </c>
      <c r="G69" s="32">
        <v>7.4407105437156673</v>
      </c>
    </row>
    <row r="70" spans="1:7">
      <c r="A70" s="64">
        <v>62</v>
      </c>
      <c r="B70" s="24" t="s">
        <v>45</v>
      </c>
      <c r="C70" s="58">
        <f>D70+E70+F70+G70</f>
        <v>76.92855999999999</v>
      </c>
      <c r="D70" s="31">
        <v>23.99445686212832</v>
      </c>
      <c r="E70" s="31">
        <v>22.491442309662986</v>
      </c>
      <c r="F70" s="32">
        <v>22.442748704035306</v>
      </c>
      <c r="G70" s="32">
        <v>7.9999121241733802</v>
      </c>
    </row>
    <row r="71" spans="1:7">
      <c r="A71" s="64">
        <v>63</v>
      </c>
      <c r="B71" s="24" t="s">
        <v>46</v>
      </c>
      <c r="C71" s="58">
        <f>D71+E71+F71+G71</f>
        <v>280.31859000000003</v>
      </c>
      <c r="D71" s="31">
        <v>87.973954436644249</v>
      </c>
      <c r="E71" s="31">
        <v>82.639549997159193</v>
      </c>
      <c r="F71" s="32">
        <v>80.967888187411788</v>
      </c>
      <c r="G71" s="32">
        <v>28.737197378784799</v>
      </c>
    </row>
    <row r="72" spans="1:7">
      <c r="A72" s="64">
        <v>64</v>
      </c>
      <c r="B72" s="24" t="s">
        <v>47</v>
      </c>
      <c r="C72" s="58">
        <f>D72+E72+F72+G72</f>
        <v>276.62146999999999</v>
      </c>
      <c r="D72" s="31">
        <v>72.533088162724084</v>
      </c>
      <c r="E72" s="31">
        <v>86.66075570772017</v>
      </c>
      <c r="F72" s="32">
        <v>86.420359414337838</v>
      </c>
      <c r="G72" s="32">
        <v>31.007266715217895</v>
      </c>
    </row>
    <row r="73" spans="1:7">
      <c r="A73" s="64">
        <v>65</v>
      </c>
      <c r="B73" s="24" t="s">
        <v>48</v>
      </c>
      <c r="C73" s="58">
        <f>D73+E73+F73+G73</f>
        <v>210.67840000000012</v>
      </c>
      <c r="D73" s="31">
        <v>53.224020770239584</v>
      </c>
      <c r="E73" s="31">
        <v>67.560823905030986</v>
      </c>
      <c r="F73" s="32">
        <v>66.180484188645792</v>
      </c>
      <c r="G73" s="32">
        <v>23.713071136083769</v>
      </c>
    </row>
    <row r="74" spans="1:7">
      <c r="A74" s="64">
        <v>66</v>
      </c>
      <c r="B74" s="24" t="s">
        <v>49</v>
      </c>
      <c r="C74" s="58">
        <f>D74+E74+F74+G74</f>
        <v>137.02352999999997</v>
      </c>
      <c r="D74" s="31">
        <v>42.669723955311426</v>
      </c>
      <c r="E74" s="31">
        <v>40.485218288835085</v>
      </c>
      <c r="F74" s="32">
        <v>39.658020035707167</v>
      </c>
      <c r="G74" s="32">
        <v>14.210567720146287</v>
      </c>
    </row>
    <row r="75" spans="1:7">
      <c r="A75" s="64">
        <v>67</v>
      </c>
      <c r="B75" s="24" t="s">
        <v>50</v>
      </c>
      <c r="C75" s="58">
        <f>D75+E75+F75+G75</f>
        <v>45.63942999999999</v>
      </c>
      <c r="D75" s="31">
        <v>14.610334585370163</v>
      </c>
      <c r="E75" s="31">
        <v>13.215479442519506</v>
      </c>
      <c r="F75" s="32">
        <v>13.132383844645325</v>
      </c>
      <c r="G75" s="32">
        <v>4.6812321274649982</v>
      </c>
    </row>
    <row r="76" spans="1:7">
      <c r="A76" s="64">
        <v>68</v>
      </c>
      <c r="B76" s="24" t="s">
        <v>51</v>
      </c>
      <c r="C76" s="58">
        <f>D76+E76+F76+G76</f>
        <v>43.579679999999989</v>
      </c>
      <c r="D76" s="31">
        <v>13.188105555785334</v>
      </c>
      <c r="E76" s="31">
        <v>12.44239244886376</v>
      </c>
      <c r="F76" s="32">
        <v>13.209731398329877</v>
      </c>
      <c r="G76" s="32">
        <v>4.7394505970210172</v>
      </c>
    </row>
    <row r="77" spans="1:7">
      <c r="A77" s="64">
        <v>69</v>
      </c>
      <c r="B77" s="24" t="s">
        <v>52</v>
      </c>
      <c r="C77" s="58">
        <f>D77+E77+F77+G77</f>
        <v>37.841359999999995</v>
      </c>
      <c r="D77" s="31">
        <v>11.197343579971932</v>
      </c>
      <c r="E77" s="31">
        <v>10.870970244825823</v>
      </c>
      <c r="F77" s="32">
        <v>11.630153201455856</v>
      </c>
      <c r="G77" s="32">
        <v>4.1428929737463829</v>
      </c>
    </row>
    <row r="78" spans="1:7">
      <c r="A78" s="64">
        <v>70</v>
      </c>
      <c r="B78" s="24" t="s">
        <v>53</v>
      </c>
      <c r="C78" s="58">
        <f>D78+E78+F78+G78</f>
        <v>90.549829999999972</v>
      </c>
      <c r="D78" s="31">
        <v>28.48606463994777</v>
      </c>
      <c r="E78" s="31">
        <v>26.629863903385758</v>
      </c>
      <c r="F78" s="32">
        <v>26.122342250648771</v>
      </c>
      <c r="G78" s="32">
        <v>9.3115592060176766</v>
      </c>
    </row>
    <row r="79" spans="1:7">
      <c r="A79" s="64">
        <v>71</v>
      </c>
      <c r="B79" s="24" t="s">
        <v>54</v>
      </c>
      <c r="C79" s="58">
        <f>D79+E79+F79+G79</f>
        <v>73.417610000000025</v>
      </c>
      <c r="D79" s="31">
        <v>22.519216987535422</v>
      </c>
      <c r="E79" s="31">
        <v>21.869956627501974</v>
      </c>
      <c r="F79" s="32">
        <v>21.363327158872064</v>
      </c>
      <c r="G79" s="32">
        <v>7.6651092260905651</v>
      </c>
    </row>
    <row r="80" spans="1:7">
      <c r="A80" s="64">
        <v>72</v>
      </c>
      <c r="B80" s="24" t="s">
        <v>55</v>
      </c>
      <c r="C80" s="58">
        <f>D80+E80+F80+G80</f>
        <v>226.99523000000002</v>
      </c>
      <c r="D80" s="31">
        <v>70.63089643460502</v>
      </c>
      <c r="E80" s="31">
        <v>66.948038082048498</v>
      </c>
      <c r="F80" s="32">
        <v>65.932730220293678</v>
      </c>
      <c r="G80" s="32">
        <v>23.48356526305281</v>
      </c>
    </row>
    <row r="81" spans="1:7">
      <c r="A81" s="64">
        <v>73</v>
      </c>
      <c r="B81" s="24" t="s">
        <v>56</v>
      </c>
      <c r="C81" s="58">
        <f>D81+E81+F81+G81</f>
        <v>130.89166000000003</v>
      </c>
      <c r="D81" s="31">
        <v>40.771719235833572</v>
      </c>
      <c r="E81" s="31">
        <v>38.673633473083292</v>
      </c>
      <c r="F81" s="32">
        <v>37.884181048707248</v>
      </c>
      <c r="G81" s="32">
        <v>13.562126242375918</v>
      </c>
    </row>
    <row r="82" spans="1:7">
      <c r="A82" s="64">
        <v>74</v>
      </c>
      <c r="B82" s="24" t="s">
        <v>57</v>
      </c>
      <c r="C82" s="58">
        <f>D82+E82+F82+G82</f>
        <v>88.687550000000016</v>
      </c>
      <c r="D82" s="31">
        <v>26.702996790457139</v>
      </c>
      <c r="E82" s="31">
        <v>26.554050690111616</v>
      </c>
      <c r="F82" s="32">
        <v>26.074933514506938</v>
      </c>
      <c r="G82" s="32">
        <v>9.3555690049243125</v>
      </c>
    </row>
    <row r="83" spans="1:7">
      <c r="A83" s="64">
        <v>75</v>
      </c>
      <c r="B83" s="24" t="s">
        <v>76</v>
      </c>
      <c r="C83" s="58">
        <f>D83+E83+F83+G83</f>
        <v>39.895230000000012</v>
      </c>
      <c r="D83" s="31">
        <v>12.720697953293804</v>
      </c>
      <c r="E83" s="31">
        <v>12.262278543348808</v>
      </c>
      <c r="F83" s="32">
        <v>12.290038430147861</v>
      </c>
      <c r="G83" s="32">
        <v>2.6222150732095386</v>
      </c>
    </row>
    <row r="84" spans="1:7">
      <c r="A84" s="64">
        <v>76</v>
      </c>
      <c r="B84" s="24" t="s">
        <v>58</v>
      </c>
      <c r="C84" s="58">
        <f>D84+E84+F84+G84</f>
        <v>23.735499999999991</v>
      </c>
      <c r="D84" s="31">
        <v>7.4093378207271643</v>
      </c>
      <c r="E84" s="31">
        <v>6.9725279598413632</v>
      </c>
      <c r="F84" s="32">
        <v>6.8839533554288339</v>
      </c>
      <c r="G84" s="32">
        <v>2.4696808640026306</v>
      </c>
    </row>
    <row r="85" spans="1:7" s="35" customFormat="1">
      <c r="A85" s="106">
        <v>77</v>
      </c>
      <c r="B85" s="106" t="s">
        <v>77</v>
      </c>
      <c r="C85" s="58">
        <f>D85+E85+F85+G85</f>
        <v>53.748249999999992</v>
      </c>
      <c r="D85" s="31">
        <v>16.85572347692435</v>
      </c>
      <c r="E85" s="31">
        <v>16.109477894156861</v>
      </c>
      <c r="F85" s="31">
        <v>15.82061419881572</v>
      </c>
      <c r="G85" s="31">
        <v>4.9624344301030643</v>
      </c>
    </row>
    <row r="86" spans="1:7" s="35" customFormat="1">
      <c r="A86" s="106">
        <v>78</v>
      </c>
      <c r="B86" s="106" t="s">
        <v>59</v>
      </c>
      <c r="C86" s="58">
        <f>D86+E86+F86+G86</f>
        <v>138.66544999999999</v>
      </c>
      <c r="D86" s="31">
        <v>43.072327899793741</v>
      </c>
      <c r="E86" s="31">
        <v>41.007501434775584</v>
      </c>
      <c r="F86" s="31">
        <v>40.323787559459809</v>
      </c>
      <c r="G86" s="31">
        <v>14.261833105970851</v>
      </c>
    </row>
    <row r="87" spans="1:7" s="35" customFormat="1">
      <c r="A87" s="106">
        <v>79</v>
      </c>
      <c r="B87" s="106" t="s">
        <v>60</v>
      </c>
      <c r="C87" s="58">
        <f>D87+E87+F87+G87</f>
        <v>33.004470000000012</v>
      </c>
      <c r="D87" s="31">
        <v>9.6953296827630968</v>
      </c>
      <c r="E87" s="31">
        <v>10.028871510588422</v>
      </c>
      <c r="F87" s="31">
        <v>9.7735840964570375</v>
      </c>
      <c r="G87" s="31">
        <v>3.5066847101914576</v>
      </c>
    </row>
    <row r="88" spans="1:7" s="35" customFormat="1">
      <c r="A88" s="106">
        <v>80</v>
      </c>
      <c r="B88" s="106" t="s">
        <v>61</v>
      </c>
      <c r="C88" s="58">
        <f>D88+E88+F88+G88</f>
        <v>126.67542999999995</v>
      </c>
      <c r="D88" s="31">
        <v>38.745658497859431</v>
      </c>
      <c r="E88" s="31">
        <v>35.97192661157321</v>
      </c>
      <c r="F88" s="31">
        <v>38.238216241668376</v>
      </c>
      <c r="G88" s="31">
        <v>13.719628648898954</v>
      </c>
    </row>
    <row r="89" spans="1:7" s="35" customFormat="1">
      <c r="A89" s="106">
        <v>81</v>
      </c>
      <c r="B89" s="106" t="s">
        <v>62</v>
      </c>
      <c r="C89" s="58">
        <f>D89+E89+F89+G89</f>
        <v>8.186399999999999</v>
      </c>
      <c r="D89" s="31">
        <v>2.4954957270651827</v>
      </c>
      <c r="E89" s="31">
        <v>2.6566863099798788</v>
      </c>
      <c r="F89" s="31">
        <v>2.2330161209399746</v>
      </c>
      <c r="G89" s="31">
        <v>0.80120184201496247</v>
      </c>
    </row>
    <row r="90" spans="1:7" s="35" customFormat="1">
      <c r="A90" s="106">
        <v>82</v>
      </c>
      <c r="B90" s="106" t="s">
        <v>63</v>
      </c>
      <c r="C90" s="58">
        <f>D90+E90+F90+G90</f>
        <v>37.498100000000008</v>
      </c>
      <c r="D90" s="31">
        <v>0</v>
      </c>
      <c r="E90" s="31">
        <v>9.6093547848810346</v>
      </c>
      <c r="F90" s="31">
        <v>20.535465922311683</v>
      </c>
      <c r="G90" s="31">
        <v>7.3532792928072901</v>
      </c>
    </row>
    <row r="91" spans="1:7" s="35" customFormat="1">
      <c r="A91" s="106">
        <v>83</v>
      </c>
      <c r="B91" s="106" t="s">
        <v>64</v>
      </c>
      <c r="C91" s="58">
        <f>D91+E91+F91+G91</f>
        <v>100.27811999999982</v>
      </c>
      <c r="D91" s="31">
        <v>31.311886649646933</v>
      </c>
      <c r="E91" s="31">
        <v>29.504959881746693</v>
      </c>
      <c r="F91" s="31">
        <v>29.091441751082659</v>
      </c>
      <c r="G91" s="31">
        <v>10.369831717523542</v>
      </c>
    </row>
  </sheetData>
  <autoFilter ref="A7:G91"/>
  <mergeCells count="9">
    <mergeCell ref="D4:D6"/>
    <mergeCell ref="E4:E6"/>
    <mergeCell ref="F4:F6"/>
    <mergeCell ref="G4:G6"/>
    <mergeCell ref="A1:G1"/>
    <mergeCell ref="C3:G3"/>
    <mergeCell ref="B3:B6"/>
    <mergeCell ref="A3:A6"/>
    <mergeCell ref="C4:C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I93"/>
  <sheetViews>
    <sheetView topLeftCell="E1" workbookViewId="0">
      <selection activeCell="G8" sqref="G8"/>
    </sheetView>
  </sheetViews>
  <sheetFormatPr defaultColWidth="9.140625" defaultRowHeight="15"/>
  <cols>
    <col min="1" max="1" width="9.140625" style="33"/>
    <col min="2" max="2" width="46.28515625" style="34" customWidth="1"/>
    <col min="3" max="3" width="18" style="33" customWidth="1"/>
    <col min="4" max="4" width="17.28515625" style="35" customWidth="1"/>
    <col min="5" max="5" width="18.140625" style="35" customWidth="1"/>
    <col min="6" max="6" width="17.42578125" style="33" customWidth="1"/>
    <col min="7" max="11" width="18.42578125" style="33" customWidth="1"/>
    <col min="12" max="15" width="18.42578125" style="36" customWidth="1"/>
    <col min="16" max="16" width="18" style="33" customWidth="1"/>
    <col min="17" max="17" width="17.28515625" style="35" customWidth="1"/>
    <col min="18" max="18" width="18.140625" style="35" customWidth="1"/>
    <col min="19" max="19" width="17.42578125" style="33" customWidth="1"/>
    <col min="20" max="20" width="18.42578125" style="33" customWidth="1"/>
    <col min="21" max="24" width="18.42578125" style="36" customWidth="1"/>
    <col min="25" max="26" width="13.7109375" style="33" customWidth="1"/>
    <col min="27" max="27" width="12.42578125" style="33" customWidth="1"/>
    <col min="28" max="29" width="13.42578125" style="33" customWidth="1"/>
    <col min="30" max="31" width="13.7109375" style="33" customWidth="1"/>
    <col min="32" max="32" width="12.42578125" style="33" customWidth="1"/>
    <col min="33" max="34" width="13.42578125" style="33" customWidth="1"/>
    <col min="35" max="16384" width="9.140625" style="33"/>
  </cols>
  <sheetData>
    <row r="1" spans="1:35" ht="1.5" customHeight="1"/>
    <row r="2" spans="1:35" ht="15" hidden="1" customHeight="1"/>
    <row r="3" spans="1:35" ht="72.75" customHeight="1">
      <c r="A3" s="82" t="s">
        <v>155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35" ht="31.5" customHeight="1">
      <c r="A4" s="22"/>
      <c r="B4" s="22"/>
      <c r="C4" s="22"/>
      <c r="D4" s="22"/>
      <c r="E4" s="22"/>
      <c r="F4" s="22"/>
      <c r="P4" s="22"/>
      <c r="Q4" s="22"/>
      <c r="R4" s="22"/>
      <c r="S4" s="22"/>
    </row>
    <row r="5" spans="1:35" ht="74.25" customHeight="1">
      <c r="A5" s="96" t="s">
        <v>146</v>
      </c>
      <c r="B5" s="96" t="s">
        <v>0</v>
      </c>
      <c r="C5" s="99" t="s">
        <v>156</v>
      </c>
      <c r="D5" s="84"/>
      <c r="E5" s="84"/>
      <c r="F5" s="84"/>
      <c r="G5" s="84"/>
      <c r="H5" s="83" t="s">
        <v>157</v>
      </c>
      <c r="I5" s="100"/>
      <c r="J5" s="100"/>
      <c r="K5" s="101"/>
      <c r="L5" s="102" t="s">
        <v>158</v>
      </c>
      <c r="M5" s="103"/>
      <c r="N5" s="103"/>
      <c r="O5" s="104"/>
      <c r="P5" s="99" t="s">
        <v>159</v>
      </c>
      <c r="Q5" s="84"/>
      <c r="R5" s="84"/>
      <c r="S5" s="84"/>
      <c r="T5" s="84"/>
      <c r="U5" s="105" t="s">
        <v>159</v>
      </c>
      <c r="V5" s="103"/>
      <c r="W5" s="103"/>
      <c r="X5" s="104"/>
      <c r="Y5" s="92" t="s">
        <v>160</v>
      </c>
      <c r="Z5" s="93"/>
      <c r="AA5" s="93"/>
      <c r="AB5" s="93"/>
      <c r="AC5" s="93"/>
      <c r="AD5" s="92" t="s">
        <v>161</v>
      </c>
      <c r="AE5" s="93"/>
      <c r="AF5" s="93"/>
      <c r="AG5" s="93"/>
      <c r="AH5" s="94"/>
    </row>
    <row r="6" spans="1:35" ht="88.15" customHeight="1">
      <c r="A6" s="97"/>
      <c r="B6" s="97"/>
      <c r="C6" s="95" t="s">
        <v>148</v>
      </c>
      <c r="D6" s="85" t="s">
        <v>149</v>
      </c>
      <c r="E6" s="85" t="s">
        <v>150</v>
      </c>
      <c r="F6" s="95" t="s">
        <v>151</v>
      </c>
      <c r="G6" s="95" t="s">
        <v>152</v>
      </c>
      <c r="H6" s="37">
        <v>2014</v>
      </c>
      <c r="I6" s="37">
        <v>2015</v>
      </c>
      <c r="J6" s="37">
        <v>2016</v>
      </c>
      <c r="K6" s="37">
        <v>2017</v>
      </c>
      <c r="L6" s="38">
        <v>2014</v>
      </c>
      <c r="M6" s="38">
        <v>2015</v>
      </c>
      <c r="N6" s="38">
        <v>2016</v>
      </c>
      <c r="O6" s="38">
        <v>2017</v>
      </c>
      <c r="P6" s="95" t="s">
        <v>148</v>
      </c>
      <c r="Q6" s="85" t="s">
        <v>149</v>
      </c>
      <c r="R6" s="85" t="s">
        <v>150</v>
      </c>
      <c r="S6" s="95" t="s">
        <v>151</v>
      </c>
      <c r="T6" s="95" t="s">
        <v>152</v>
      </c>
      <c r="U6" s="89" t="s">
        <v>149</v>
      </c>
      <c r="V6" s="89" t="s">
        <v>150</v>
      </c>
      <c r="W6" s="89" t="s">
        <v>151</v>
      </c>
      <c r="X6" s="89" t="s">
        <v>152</v>
      </c>
      <c r="Y6" s="90" t="s">
        <v>162</v>
      </c>
      <c r="Z6" s="39">
        <v>2014</v>
      </c>
      <c r="AA6" s="39">
        <v>2015</v>
      </c>
      <c r="AB6" s="40">
        <v>2016</v>
      </c>
      <c r="AC6" s="40">
        <v>2017</v>
      </c>
      <c r="AD6" s="90" t="s">
        <v>163</v>
      </c>
      <c r="AE6" s="39">
        <v>2014</v>
      </c>
      <c r="AF6" s="39">
        <v>2015</v>
      </c>
      <c r="AG6" s="40">
        <v>2016</v>
      </c>
      <c r="AH6" s="40">
        <v>2017</v>
      </c>
    </row>
    <row r="7" spans="1:35" ht="27" customHeight="1">
      <c r="A7" s="98"/>
      <c r="B7" s="98"/>
      <c r="C7" s="95"/>
      <c r="D7" s="85"/>
      <c r="E7" s="85"/>
      <c r="F7" s="95"/>
      <c r="G7" s="95"/>
      <c r="H7" s="37"/>
      <c r="I7" s="37"/>
      <c r="J7" s="37"/>
      <c r="K7" s="37"/>
      <c r="L7" s="38"/>
      <c r="M7" s="38"/>
      <c r="N7" s="38"/>
      <c r="O7" s="38"/>
      <c r="P7" s="95"/>
      <c r="Q7" s="85"/>
      <c r="R7" s="85"/>
      <c r="S7" s="95"/>
      <c r="T7" s="95"/>
      <c r="U7" s="89"/>
      <c r="V7" s="89"/>
      <c r="W7" s="89"/>
      <c r="X7" s="89"/>
      <c r="Y7" s="91"/>
      <c r="Z7" s="39"/>
      <c r="AA7" s="39"/>
      <c r="AB7" s="40"/>
      <c r="AC7" s="40"/>
      <c r="AD7" s="91"/>
      <c r="AE7" s="39"/>
      <c r="AF7" s="39"/>
      <c r="AG7" s="40"/>
      <c r="AH7" s="40"/>
    </row>
    <row r="8" spans="1:35" s="45" customFormat="1" ht="34.5" customHeight="1">
      <c r="A8" s="41"/>
      <c r="B8" s="42" t="s">
        <v>82</v>
      </c>
      <c r="C8" s="43" t="e">
        <f t="shared" ref="C8:AD8" si="0">SUM(C9:C91)</f>
        <v>#VALUE!</v>
      </c>
      <c r="D8" s="43">
        <f t="shared" si="0"/>
        <v>2559.9627553249984</v>
      </c>
      <c r="E8" s="43">
        <f t="shared" si="0"/>
        <v>2550.4611956983013</v>
      </c>
      <c r="F8" s="43">
        <f t="shared" si="0"/>
        <v>2555.1400255149902</v>
      </c>
      <c r="G8" s="43">
        <f t="shared" si="0"/>
        <v>876.37099346171181</v>
      </c>
      <c r="H8" s="43">
        <f t="shared" si="0"/>
        <v>2369.1132819810309</v>
      </c>
      <c r="I8" s="43">
        <f t="shared" si="0"/>
        <v>2368.0481951507863</v>
      </c>
      <c r="J8" s="43">
        <f t="shared" si="0"/>
        <v>2373.2147315845068</v>
      </c>
      <c r="K8" s="43">
        <f t="shared" si="0"/>
        <v>812.38710128367609</v>
      </c>
      <c r="L8" s="44">
        <f t="shared" si="0"/>
        <v>190.84947334396654</v>
      </c>
      <c r="M8" s="44">
        <f t="shared" si="0"/>
        <v>182.4130005475148</v>
      </c>
      <c r="N8" s="44">
        <f t="shared" si="0"/>
        <v>181.92529393048284</v>
      </c>
      <c r="O8" s="44">
        <f t="shared" si="0"/>
        <v>63.983892178035795</v>
      </c>
      <c r="P8" s="43">
        <f t="shared" ref="P8:X8" si="1">SUM(P9:P91)</f>
        <v>168.01699999999997</v>
      </c>
      <c r="Q8" s="43">
        <f t="shared" si="1"/>
        <v>170.66400000000002</v>
      </c>
      <c r="R8" s="43">
        <f t="shared" si="1"/>
        <v>170.02799999999999</v>
      </c>
      <c r="S8" s="43">
        <f t="shared" si="1"/>
        <v>170.34200000000004</v>
      </c>
      <c r="T8" s="43">
        <f t="shared" si="1"/>
        <v>58.424000000000028</v>
      </c>
      <c r="U8" s="44">
        <f t="shared" si="1"/>
        <v>12.722000000000001</v>
      </c>
      <c r="V8" s="44">
        <f t="shared" si="1"/>
        <v>12.158999999999997</v>
      </c>
      <c r="W8" s="44">
        <f t="shared" si="1"/>
        <v>12.129</v>
      </c>
      <c r="X8" s="44">
        <f t="shared" si="1"/>
        <v>4.2669999999999995</v>
      </c>
      <c r="Y8" s="43">
        <f t="shared" si="0"/>
        <v>619.17086000000006</v>
      </c>
      <c r="Z8" s="43">
        <f t="shared" si="0"/>
        <v>38.169669999999996</v>
      </c>
      <c r="AA8" s="43">
        <f t="shared" si="0"/>
        <v>160.53454000000008</v>
      </c>
      <c r="AB8" s="43">
        <f t="shared" si="0"/>
        <v>183.58074999999994</v>
      </c>
      <c r="AC8" s="43">
        <f t="shared" si="0"/>
        <v>236.88589999999996</v>
      </c>
      <c r="AD8" s="43">
        <f t="shared" si="0"/>
        <v>41.271999999999991</v>
      </c>
      <c r="AE8" s="43">
        <f t="shared" ref="AE8:AH8" si="2">SUM(AE9:AE91)</f>
        <v>2.5439999999999983</v>
      </c>
      <c r="AF8" s="43">
        <f t="shared" si="2"/>
        <v>10.700000000000003</v>
      </c>
      <c r="AG8" s="43">
        <f t="shared" si="2"/>
        <v>12.236999999999995</v>
      </c>
      <c r="AH8" s="43">
        <f t="shared" si="2"/>
        <v>15.791000000000004</v>
      </c>
    </row>
    <row r="9" spans="1:35" s="45" customFormat="1" ht="20.25" customHeight="1">
      <c r="A9" s="46">
        <v>1</v>
      </c>
      <c r="B9" s="1" t="s">
        <v>1</v>
      </c>
      <c r="C9" s="32" t="e">
        <f>SUMIFS('[1]распределение 2013-2017'!$Y$9:$Y$91,'[1]распределение 2013-2017'!$B$9:$B$91,$B9)</f>
        <v>#VALUE!</v>
      </c>
      <c r="D9" s="32">
        <f>'[1]распределение 2013-2017'!AF9</f>
        <v>35.203700201649418</v>
      </c>
      <c r="E9" s="32">
        <f>'[1]распределение 2013-2017'!AM9</f>
        <v>33.22942292434761</v>
      </c>
      <c r="F9" s="32">
        <f>'[1]распределение 2013-2017'!AT9</f>
        <v>34.213306929152012</v>
      </c>
      <c r="G9" s="32">
        <f>'[1]распределение 2013-2017'!BA9</f>
        <v>12.263699944851062</v>
      </c>
      <c r="H9" s="32">
        <v>35.203700201649418</v>
      </c>
      <c r="I9" s="32">
        <v>33.22942292434761</v>
      </c>
      <c r="J9" s="32">
        <v>34.213306929152012</v>
      </c>
      <c r="K9" s="32">
        <v>12.263699944851062</v>
      </c>
      <c r="L9" s="47">
        <f>D9-H9</f>
        <v>0</v>
      </c>
      <c r="M9" s="47">
        <f t="shared" ref="M9:O24" si="3">E9-I9</f>
        <v>0</v>
      </c>
      <c r="N9" s="47">
        <f t="shared" si="3"/>
        <v>0</v>
      </c>
      <c r="O9" s="47">
        <f t="shared" si="3"/>
        <v>0</v>
      </c>
      <c r="P9" s="32">
        <v>2.7269999999999999</v>
      </c>
      <c r="Q9" s="32">
        <f>ROUND(D9/15,3)</f>
        <v>2.347</v>
      </c>
      <c r="R9" s="32">
        <f>ROUND(E9/15,3)</f>
        <v>2.2149999999999999</v>
      </c>
      <c r="S9" s="32">
        <f>ROUND(F9/15,3)</f>
        <v>2.2810000000000001</v>
      </c>
      <c r="T9" s="32">
        <f>ROUND(G9/15,3)</f>
        <v>0.81799999999999995</v>
      </c>
      <c r="U9" s="47">
        <f>ROUND(L9/15,3)</f>
        <v>0</v>
      </c>
      <c r="V9" s="47">
        <f>ROUND(M9/15,3)</f>
        <v>0</v>
      </c>
      <c r="W9" s="47">
        <f>ROUND(N9/15,3)</f>
        <v>0</v>
      </c>
      <c r="X9" s="47">
        <f>ROUND(O9/15,3)</f>
        <v>0</v>
      </c>
      <c r="Y9" s="43">
        <f t="shared" ref="Y9:Y72" si="4">SUM(Z9:AC9)</f>
        <v>0</v>
      </c>
      <c r="Z9" s="32">
        <f>ROUNDDOWN(MMULT($L9:$O9,[1]коэффициенты!B$12:B$15),5)</f>
        <v>0</v>
      </c>
      <c r="AA9" s="32">
        <f>ROUNDDOWN(MMULT($L9:$O9,[1]коэффициенты!C$12:C$15),5)</f>
        <v>0</v>
      </c>
      <c r="AB9" s="32">
        <f>ROUNDDOWN(MMULT($L9:$O9,[1]коэффициенты!D$12:D$15),5)</f>
        <v>0</v>
      </c>
      <c r="AC9" s="32">
        <f>ROUNDDOWN(MMULT($L9:$O9,[1]коэффициенты!E$12:E$15),5)</f>
        <v>0</v>
      </c>
      <c r="AD9" s="48">
        <f t="shared" ref="AD9:AD72" si="5">SUM(AE9:AH9)</f>
        <v>0</v>
      </c>
      <c r="AE9" s="32">
        <f>ROUND(Z9/15,3)</f>
        <v>0</v>
      </c>
      <c r="AF9" s="32">
        <f t="shared" ref="AF9:AH24" si="6">ROUND(AA9/15,3)</f>
        <v>0</v>
      </c>
      <c r="AG9" s="32">
        <f t="shared" si="6"/>
        <v>0</v>
      </c>
      <c r="AH9" s="32">
        <f t="shared" si="6"/>
        <v>0</v>
      </c>
      <c r="AI9" s="49"/>
    </row>
    <row r="10" spans="1:35" s="45" customFormat="1" ht="20.25" customHeight="1">
      <c r="A10" s="46">
        <v>2</v>
      </c>
      <c r="B10" s="1" t="s">
        <v>2</v>
      </c>
      <c r="C10" s="32" t="e">
        <f>SUMIFS('[1]распределение 2013-2017'!$Y$9:$Y$91,'[1]распределение 2013-2017'!$B$9:$B$91,$B10)</f>
        <v>#VALUE!</v>
      </c>
      <c r="D10" s="32">
        <f>'[1]распределение 2013-2017'!AF10</f>
        <v>89.963081009499817</v>
      </c>
      <c r="E10" s="32">
        <f>'[1]распределение 2013-2017'!AM10</f>
        <v>85.055513215213182</v>
      </c>
      <c r="F10" s="32">
        <f>'[1]распределение 2013-2017'!AT10</f>
        <v>83.952224905462941</v>
      </c>
      <c r="G10" s="32">
        <f>'[1]распределение 2013-2017'!BA10</f>
        <v>30.121830869824091</v>
      </c>
      <c r="H10" s="32">
        <v>77.734406849859838</v>
      </c>
      <c r="I10" s="32">
        <v>73.493924339883719</v>
      </c>
      <c r="J10" s="32">
        <v>72.540605918810954</v>
      </c>
      <c r="K10" s="32">
        <v>26.027372891445538</v>
      </c>
      <c r="L10" s="47">
        <f t="shared" ref="L10:O73" si="7">D10-H10</f>
        <v>12.228674159639979</v>
      </c>
      <c r="M10" s="47">
        <f t="shared" si="3"/>
        <v>11.561588875329463</v>
      </c>
      <c r="N10" s="47">
        <f t="shared" si="3"/>
        <v>11.411618986651987</v>
      </c>
      <c r="O10" s="47">
        <f t="shared" si="3"/>
        <v>4.0944579783785535</v>
      </c>
      <c r="P10" s="32">
        <v>3.4990000000000001</v>
      </c>
      <c r="Q10" s="32">
        <f t="shared" ref="Q10:T73" si="8">ROUND(D10/15,3)</f>
        <v>5.9980000000000002</v>
      </c>
      <c r="R10" s="32">
        <f t="shared" si="8"/>
        <v>5.67</v>
      </c>
      <c r="S10" s="32">
        <f t="shared" si="8"/>
        <v>5.5970000000000004</v>
      </c>
      <c r="T10" s="32">
        <f t="shared" si="8"/>
        <v>2.008</v>
      </c>
      <c r="U10" s="47">
        <f t="shared" ref="U10:X73" si="9">ROUND(L10/15,3)</f>
        <v>0.81499999999999995</v>
      </c>
      <c r="V10" s="47">
        <f t="shared" si="9"/>
        <v>0.77100000000000002</v>
      </c>
      <c r="W10" s="47">
        <f t="shared" si="9"/>
        <v>0.76100000000000001</v>
      </c>
      <c r="X10" s="47">
        <f t="shared" si="9"/>
        <v>0.27300000000000002</v>
      </c>
      <c r="Y10" s="43">
        <f t="shared" si="4"/>
        <v>39.296320000000001</v>
      </c>
      <c r="Z10" s="32">
        <f>ROUNDDOWN(MMULT($L10:$O10,[1]коэффициенты!B$12:B$15),5)</f>
        <v>2.4457300000000002</v>
      </c>
      <c r="AA10" s="32">
        <f>ROUNDDOWN(MMULT($L10:$O10,[1]коэффициенты!C$12:C$15),5)</f>
        <v>10.260949999999999</v>
      </c>
      <c r="AB10" s="32">
        <f>ROUNDDOWN(MMULT($L10:$O10,[1]коэффициенты!D$12:D$15),5)</f>
        <v>11.63165</v>
      </c>
      <c r="AC10" s="32">
        <f>ROUNDDOWN(MMULT($L10:$O10,[1]коэффициенты!E$12:E$15),5)</f>
        <v>14.957990000000001</v>
      </c>
      <c r="AD10" s="48">
        <f t="shared" si="5"/>
        <v>2.6190000000000002</v>
      </c>
      <c r="AE10" s="32">
        <f t="shared" ref="AE10:AH73" si="10">ROUND(Z10/15,3)</f>
        <v>0.16300000000000001</v>
      </c>
      <c r="AF10" s="32">
        <f t="shared" si="6"/>
        <v>0.68400000000000005</v>
      </c>
      <c r="AG10" s="32">
        <f t="shared" si="6"/>
        <v>0.77500000000000002</v>
      </c>
      <c r="AH10" s="32">
        <f t="shared" si="6"/>
        <v>0.997</v>
      </c>
    </row>
    <row r="11" spans="1:35" s="45" customFormat="1" ht="15.75">
      <c r="A11" s="46">
        <v>3</v>
      </c>
      <c r="B11" s="1" t="s">
        <v>3</v>
      </c>
      <c r="C11" s="32" t="e">
        <f>SUMIFS('[1]распределение 2013-2017'!$Y$9:$Y$91,'[1]распределение 2013-2017'!$B$9:$B$91,$B11)</f>
        <v>#VALUE!</v>
      </c>
      <c r="D11" s="32">
        <f>'[1]распределение 2013-2017'!AF11</f>
        <v>58.416407983074585</v>
      </c>
      <c r="E11" s="32">
        <f>'[1]распределение 2013-2017'!AM11</f>
        <v>63.99106719276827</v>
      </c>
      <c r="F11" s="32">
        <f>'[1]распределение 2013-2017'!AT11</f>
        <v>64.320348365846669</v>
      </c>
      <c r="G11" s="32">
        <f>'[1]распределение 2013-2017'!BA11</f>
        <v>22.270686458310493</v>
      </c>
      <c r="H11" s="32">
        <v>58.416407983074585</v>
      </c>
      <c r="I11" s="32">
        <v>63.99106719276827</v>
      </c>
      <c r="J11" s="32">
        <v>64.320348365846669</v>
      </c>
      <c r="K11" s="32">
        <v>22.270686458310493</v>
      </c>
      <c r="L11" s="47">
        <f t="shared" si="7"/>
        <v>0</v>
      </c>
      <c r="M11" s="47">
        <f t="shared" si="3"/>
        <v>0</v>
      </c>
      <c r="N11" s="47">
        <f t="shared" si="3"/>
        <v>0</v>
      </c>
      <c r="O11" s="47">
        <f t="shared" si="3"/>
        <v>0</v>
      </c>
      <c r="P11" s="32">
        <v>3.5150000000000001</v>
      </c>
      <c r="Q11" s="32">
        <f t="shared" si="8"/>
        <v>3.8940000000000001</v>
      </c>
      <c r="R11" s="32">
        <f t="shared" si="8"/>
        <v>4.266</v>
      </c>
      <c r="S11" s="32">
        <f t="shared" si="8"/>
        <v>4.2880000000000003</v>
      </c>
      <c r="T11" s="32">
        <f t="shared" si="8"/>
        <v>1.4850000000000001</v>
      </c>
      <c r="U11" s="47">
        <f t="shared" si="9"/>
        <v>0</v>
      </c>
      <c r="V11" s="47">
        <f t="shared" si="9"/>
        <v>0</v>
      </c>
      <c r="W11" s="47">
        <f t="shared" si="9"/>
        <v>0</v>
      </c>
      <c r="X11" s="47">
        <f t="shared" si="9"/>
        <v>0</v>
      </c>
      <c r="Y11" s="43">
        <f t="shared" si="4"/>
        <v>0</v>
      </c>
      <c r="Z11" s="32">
        <f>ROUNDDOWN(MMULT($L11:$O11,[1]коэффициенты!B$12:B$15),5)</f>
        <v>0</v>
      </c>
      <c r="AA11" s="32">
        <f>ROUNDDOWN(MMULT($L11:$O11,[1]коэффициенты!C$12:C$15),5)</f>
        <v>0</v>
      </c>
      <c r="AB11" s="32">
        <f>ROUNDDOWN(MMULT($L11:$O11,[1]коэффициенты!D$12:D$15),5)</f>
        <v>0</v>
      </c>
      <c r="AC11" s="32">
        <f>ROUNDDOWN(MMULT($L11:$O11,[1]коэффициенты!E$12:E$15),5)</f>
        <v>0</v>
      </c>
      <c r="AD11" s="48">
        <f t="shared" si="5"/>
        <v>0</v>
      </c>
      <c r="AE11" s="32">
        <f t="shared" si="10"/>
        <v>0</v>
      </c>
      <c r="AF11" s="32">
        <f t="shared" si="6"/>
        <v>0</v>
      </c>
      <c r="AG11" s="32">
        <f t="shared" si="6"/>
        <v>0</v>
      </c>
      <c r="AH11" s="32">
        <f t="shared" si="6"/>
        <v>0</v>
      </c>
    </row>
    <row r="12" spans="1:35" s="45" customFormat="1" ht="15.75">
      <c r="A12" s="46">
        <v>4</v>
      </c>
      <c r="B12" s="1" t="s">
        <v>67</v>
      </c>
      <c r="C12" s="32" t="e">
        <f>SUMIFS('[1]распределение 2013-2017'!$Y$9:$Y$91,'[1]распределение 2013-2017'!$B$9:$B$91,$B12)</f>
        <v>#VALUE!</v>
      </c>
      <c r="D12" s="32">
        <f>'[1]распределение 2013-2017'!AF12</f>
        <v>53.112860483693829</v>
      </c>
      <c r="E12" s="32">
        <f>'[1]распределение 2013-2017'!AM12</f>
        <v>51.271657151761687</v>
      </c>
      <c r="F12" s="32">
        <f>'[1]распределение 2013-2017'!AT12</f>
        <v>50.682649749809137</v>
      </c>
      <c r="G12" s="32">
        <f>'[1]распределение 2013-2017'!BA12</f>
        <v>10.118852614735339</v>
      </c>
      <c r="H12" s="32">
        <v>52.931515516893349</v>
      </c>
      <c r="I12" s="32">
        <v>51.096598665374074</v>
      </c>
      <c r="J12" s="32">
        <v>50.509602330548766</v>
      </c>
      <c r="K12" s="32">
        <v>10.084303487183812</v>
      </c>
      <c r="L12" s="47">
        <f t="shared" si="7"/>
        <v>0.18134496680048073</v>
      </c>
      <c r="M12" s="47">
        <f t="shared" si="3"/>
        <v>0.17505848638761279</v>
      </c>
      <c r="N12" s="47">
        <f t="shared" si="3"/>
        <v>0.17304741926037082</v>
      </c>
      <c r="O12" s="47">
        <f t="shared" si="3"/>
        <v>3.4549127551526837E-2</v>
      </c>
      <c r="P12" s="32">
        <v>0</v>
      </c>
      <c r="Q12" s="32">
        <f t="shared" si="8"/>
        <v>3.5409999999999999</v>
      </c>
      <c r="R12" s="32">
        <f t="shared" si="8"/>
        <v>3.4180000000000001</v>
      </c>
      <c r="S12" s="32">
        <f t="shared" si="8"/>
        <v>3.379</v>
      </c>
      <c r="T12" s="32">
        <f t="shared" si="8"/>
        <v>0.67500000000000004</v>
      </c>
      <c r="U12" s="47">
        <f t="shared" si="9"/>
        <v>1.2E-2</v>
      </c>
      <c r="V12" s="47">
        <f t="shared" si="9"/>
        <v>1.2E-2</v>
      </c>
      <c r="W12" s="47">
        <f t="shared" si="9"/>
        <v>1.2E-2</v>
      </c>
      <c r="X12" s="47">
        <f t="shared" si="9"/>
        <v>2E-3</v>
      </c>
      <c r="Y12" s="43">
        <f t="shared" si="4"/>
        <v>0.56396999999999997</v>
      </c>
      <c r="Z12" s="32">
        <f>ROUNDDOWN(MMULT($L12:$O12,[1]коэффициенты!B$12:B$15),5)</f>
        <v>3.6260000000000001E-2</v>
      </c>
      <c r="AA12" s="32">
        <f>ROUNDDOWN(MMULT($L12:$O12,[1]коэффициенты!C$12:C$15),5)</f>
        <v>0.15287999999999999</v>
      </c>
      <c r="AB12" s="32">
        <f>ROUNDDOWN(MMULT($L12:$O12,[1]коэффициенты!D$12:D$15),5)</f>
        <v>0.17559</v>
      </c>
      <c r="AC12" s="32">
        <f>ROUNDDOWN(MMULT($L12:$O12,[1]коэффициенты!E$12:E$15),5)</f>
        <v>0.19924</v>
      </c>
      <c r="AD12" s="48">
        <f t="shared" si="5"/>
        <v>3.6999999999999998E-2</v>
      </c>
      <c r="AE12" s="32">
        <f t="shared" si="10"/>
        <v>2E-3</v>
      </c>
      <c r="AF12" s="32">
        <f t="shared" si="6"/>
        <v>0.01</v>
      </c>
      <c r="AG12" s="32">
        <f t="shared" si="6"/>
        <v>1.2E-2</v>
      </c>
      <c r="AH12" s="32">
        <f t="shared" si="6"/>
        <v>1.2999999999999999E-2</v>
      </c>
    </row>
    <row r="13" spans="1:35" s="45" customFormat="1" ht="15.75">
      <c r="A13" s="46">
        <v>5</v>
      </c>
      <c r="B13" s="1" t="s">
        <v>4</v>
      </c>
      <c r="C13" s="32" t="e">
        <f>SUMIFS('[1]распределение 2013-2017'!$Y$9:$Y$91,'[1]распределение 2013-2017'!$B$9:$B$91,$B13)</f>
        <v>#VALUE!</v>
      </c>
      <c r="D13" s="32">
        <f>'[1]распределение 2013-2017'!AF13</f>
        <v>12.597105712576315</v>
      </c>
      <c r="E13" s="32">
        <f>'[1]распределение 2013-2017'!AM13</f>
        <v>12.824058532432712</v>
      </c>
      <c r="F13" s="32">
        <f>'[1]распределение 2013-2017'!AT13</f>
        <v>12.644372640939382</v>
      </c>
      <c r="G13" s="32">
        <f>'[1]распределение 2013-2017'!BA13</f>
        <v>4.5071731140515912</v>
      </c>
      <c r="H13" s="32">
        <v>12.555946542661614</v>
      </c>
      <c r="I13" s="32">
        <v>12.782157827923617</v>
      </c>
      <c r="J13" s="32">
        <v>12.603059033364135</v>
      </c>
      <c r="K13" s="32">
        <v>4.4924465960506321</v>
      </c>
      <c r="L13" s="47">
        <f t="shared" si="7"/>
        <v>4.1159169914701366E-2</v>
      </c>
      <c r="M13" s="47">
        <f t="shared" si="3"/>
        <v>4.1900704509094666E-2</v>
      </c>
      <c r="N13" s="47">
        <f t="shared" si="3"/>
        <v>4.1313607575247602E-2</v>
      </c>
      <c r="O13" s="47">
        <f t="shared" si="3"/>
        <v>1.4726518000959032E-2</v>
      </c>
      <c r="P13" s="32">
        <v>1.998</v>
      </c>
      <c r="Q13" s="32">
        <f t="shared" si="8"/>
        <v>0.84</v>
      </c>
      <c r="R13" s="32">
        <f t="shared" si="8"/>
        <v>0.85499999999999998</v>
      </c>
      <c r="S13" s="32">
        <f t="shared" si="8"/>
        <v>0.84299999999999997</v>
      </c>
      <c r="T13" s="32">
        <f t="shared" si="8"/>
        <v>0.3</v>
      </c>
      <c r="U13" s="47">
        <f t="shared" si="9"/>
        <v>3.0000000000000001E-3</v>
      </c>
      <c r="V13" s="47">
        <f t="shared" si="9"/>
        <v>3.0000000000000001E-3</v>
      </c>
      <c r="W13" s="47">
        <f t="shared" si="9"/>
        <v>3.0000000000000001E-3</v>
      </c>
      <c r="X13" s="47">
        <f t="shared" si="9"/>
        <v>1E-3</v>
      </c>
      <c r="Y13" s="43">
        <f t="shared" si="4"/>
        <v>0.13908999999999999</v>
      </c>
      <c r="Z13" s="32">
        <f>ROUNDDOWN(MMULT($L13:$O13,[1]коэффициенты!B$12:B$15),5)</f>
        <v>8.2299999999999995E-3</v>
      </c>
      <c r="AA13" s="32">
        <f>ROUNDDOWN(MMULT($L13:$O13,[1]коэффициенты!C$12:C$15),5)</f>
        <v>3.5130000000000002E-2</v>
      </c>
      <c r="AB13" s="32">
        <f>ROUNDDOWN(MMULT($L13:$O13,[1]коэффициенты!D$12:D$15),5)</f>
        <v>4.1669999999999999E-2</v>
      </c>
      <c r="AC13" s="32">
        <f>ROUNDDOWN(MMULT($L13:$O13,[1]коэффициенты!E$12:E$15),5)</f>
        <v>5.4059999999999997E-2</v>
      </c>
      <c r="AD13" s="48">
        <f t="shared" si="5"/>
        <v>0.01</v>
      </c>
      <c r="AE13" s="32">
        <f t="shared" si="10"/>
        <v>1E-3</v>
      </c>
      <c r="AF13" s="32">
        <f t="shared" si="6"/>
        <v>2E-3</v>
      </c>
      <c r="AG13" s="32">
        <f t="shared" si="6"/>
        <v>3.0000000000000001E-3</v>
      </c>
      <c r="AH13" s="32">
        <f t="shared" si="6"/>
        <v>4.0000000000000001E-3</v>
      </c>
    </row>
    <row r="14" spans="1:35" s="45" customFormat="1" ht="15.75">
      <c r="A14" s="46">
        <v>6</v>
      </c>
      <c r="B14" s="1" t="s">
        <v>5</v>
      </c>
      <c r="C14" s="32" t="e">
        <f>SUMIFS('[1]распределение 2013-2017'!$Y$9:$Y$91,'[1]распределение 2013-2017'!$B$9:$B$91,$B14)</f>
        <v>#VALUE!</v>
      </c>
      <c r="D14" s="32">
        <f>'[1]распределение 2013-2017'!AF14</f>
        <v>8.8260391686745301</v>
      </c>
      <c r="E14" s="32">
        <f>'[1]распределение 2013-2017'!AM14</f>
        <v>8.9476349207336536</v>
      </c>
      <c r="F14" s="32">
        <f>'[1]распределение 2013-2017'!AT14</f>
        <v>8.5158236190600594</v>
      </c>
      <c r="G14" s="32">
        <f>'[1]распределение 2013-2017'!BA14</f>
        <v>3.0157922915317563</v>
      </c>
      <c r="H14" s="32">
        <v>8.8260391686745301</v>
      </c>
      <c r="I14" s="32">
        <v>8.9476349207336536</v>
      </c>
      <c r="J14" s="32">
        <v>8.5158236190600594</v>
      </c>
      <c r="K14" s="32">
        <v>3.0157922915317563</v>
      </c>
      <c r="L14" s="47">
        <f t="shared" si="7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32">
        <v>1.1970000000000001</v>
      </c>
      <c r="Q14" s="32">
        <f t="shared" si="8"/>
        <v>0.58799999999999997</v>
      </c>
      <c r="R14" s="32">
        <f t="shared" si="8"/>
        <v>0.59699999999999998</v>
      </c>
      <c r="S14" s="32">
        <f t="shared" si="8"/>
        <v>0.56799999999999995</v>
      </c>
      <c r="T14" s="32">
        <f t="shared" si="8"/>
        <v>0.20100000000000001</v>
      </c>
      <c r="U14" s="47">
        <f t="shared" si="9"/>
        <v>0</v>
      </c>
      <c r="V14" s="47">
        <f t="shared" si="9"/>
        <v>0</v>
      </c>
      <c r="W14" s="47">
        <f t="shared" si="9"/>
        <v>0</v>
      </c>
      <c r="X14" s="47">
        <f t="shared" si="9"/>
        <v>0</v>
      </c>
      <c r="Y14" s="43">
        <f t="shared" si="4"/>
        <v>0</v>
      </c>
      <c r="Z14" s="32">
        <f>ROUNDDOWN(MMULT($L14:$O14,[1]коэффициенты!B$12:B$15),5)</f>
        <v>0</v>
      </c>
      <c r="AA14" s="32">
        <f>ROUNDDOWN(MMULT($L14:$O14,[1]коэффициенты!C$12:C$15),5)</f>
        <v>0</v>
      </c>
      <c r="AB14" s="32">
        <f>ROUNDDOWN(MMULT($L14:$O14,[1]коэффициенты!D$12:D$15),5)</f>
        <v>0</v>
      </c>
      <c r="AC14" s="32">
        <f>ROUNDDOWN(MMULT($L14:$O14,[1]коэффициенты!E$12:E$15),5)</f>
        <v>0</v>
      </c>
      <c r="AD14" s="48">
        <f t="shared" si="5"/>
        <v>0</v>
      </c>
      <c r="AE14" s="32">
        <f t="shared" si="10"/>
        <v>0</v>
      </c>
      <c r="AF14" s="32">
        <f t="shared" si="6"/>
        <v>0</v>
      </c>
      <c r="AG14" s="32">
        <f t="shared" si="6"/>
        <v>0</v>
      </c>
      <c r="AH14" s="32">
        <f t="shared" si="6"/>
        <v>0</v>
      </c>
    </row>
    <row r="15" spans="1:35" s="45" customFormat="1" ht="15.75">
      <c r="A15" s="46">
        <v>7</v>
      </c>
      <c r="B15" s="1" t="s">
        <v>6</v>
      </c>
      <c r="C15" s="32" t="e">
        <f>SUMIFS('[1]распределение 2013-2017'!$Y$9:$Y$91,'[1]распределение 2013-2017'!$B$9:$B$91,$B15)</f>
        <v>#VALUE!</v>
      </c>
      <c r="D15" s="32">
        <f>'[1]распределение 2013-2017'!AF15</f>
        <v>11.155866902897872</v>
      </c>
      <c r="E15" s="32">
        <f>'[1]распределение 2013-2017'!AM15</f>
        <v>10.578183521776587</v>
      </c>
      <c r="F15" s="32">
        <f>'[1]распределение 2013-2017'!AT15</f>
        <v>10.53225948207044</v>
      </c>
      <c r="G15" s="32">
        <f>'[1]распределение 2013-2017'!BA15</f>
        <v>3.7542500932550915</v>
      </c>
      <c r="H15" s="32">
        <v>9.3387989340681585</v>
      </c>
      <c r="I15" s="32">
        <v>8.8552086411037454</v>
      </c>
      <c r="J15" s="32">
        <v>8.8167647104985445</v>
      </c>
      <c r="K15" s="32">
        <v>3.1427577143295444</v>
      </c>
      <c r="L15" s="47">
        <f t="shared" si="7"/>
        <v>1.8170679688297131</v>
      </c>
      <c r="M15" s="47">
        <f t="shared" si="3"/>
        <v>1.722974880672842</v>
      </c>
      <c r="N15" s="47">
        <f t="shared" si="3"/>
        <v>1.7154947715718958</v>
      </c>
      <c r="O15" s="47">
        <f t="shared" si="3"/>
        <v>0.61149237892554709</v>
      </c>
      <c r="P15" s="32">
        <v>1.361</v>
      </c>
      <c r="Q15" s="32">
        <f t="shared" si="8"/>
        <v>0.74399999999999999</v>
      </c>
      <c r="R15" s="32">
        <f t="shared" si="8"/>
        <v>0.70499999999999996</v>
      </c>
      <c r="S15" s="32">
        <f t="shared" si="8"/>
        <v>0.70199999999999996</v>
      </c>
      <c r="T15" s="32">
        <f t="shared" si="8"/>
        <v>0.25</v>
      </c>
      <c r="U15" s="47">
        <f t="shared" si="9"/>
        <v>0.121</v>
      </c>
      <c r="V15" s="47">
        <f t="shared" si="9"/>
        <v>0.115</v>
      </c>
      <c r="W15" s="47">
        <f t="shared" si="9"/>
        <v>0.114</v>
      </c>
      <c r="X15" s="47">
        <f t="shared" si="9"/>
        <v>4.1000000000000002E-2</v>
      </c>
      <c r="Y15" s="43">
        <f t="shared" si="4"/>
        <v>5.8670099999999996</v>
      </c>
      <c r="Z15" s="32">
        <f>ROUNDDOWN(MMULT($L15:$O15,[1]коэффициенты!B$12:B$15),5)</f>
        <v>0.36341000000000001</v>
      </c>
      <c r="AA15" s="32">
        <f>ROUNDDOWN(MMULT($L15:$O15,[1]коэффициенты!C$12:C$15),5)</f>
        <v>1.5256799999999999</v>
      </c>
      <c r="AB15" s="32">
        <f>ROUNDDOWN(MMULT($L15:$O15,[1]коэффициенты!D$12:D$15),5)</f>
        <v>1.73559</v>
      </c>
      <c r="AC15" s="32">
        <f>ROUNDDOWN(MMULT($L15:$O15,[1]коэффициенты!E$12:E$15),5)</f>
        <v>2.2423299999999999</v>
      </c>
      <c r="AD15" s="48">
        <f t="shared" si="5"/>
        <v>0.39100000000000001</v>
      </c>
      <c r="AE15" s="32">
        <f t="shared" si="10"/>
        <v>2.4E-2</v>
      </c>
      <c r="AF15" s="32">
        <f t="shared" si="6"/>
        <v>0.10199999999999999</v>
      </c>
      <c r="AG15" s="32">
        <f t="shared" si="6"/>
        <v>0.11600000000000001</v>
      </c>
      <c r="AH15" s="32">
        <f t="shared" si="6"/>
        <v>0.14899999999999999</v>
      </c>
    </row>
    <row r="16" spans="1:35" s="45" customFormat="1" ht="15.75">
      <c r="A16" s="46">
        <v>8</v>
      </c>
      <c r="B16" s="1" t="s">
        <v>7</v>
      </c>
      <c r="C16" s="32" t="e">
        <f>SUMIFS('[1]распределение 2013-2017'!$Y$9:$Y$91,'[1]распределение 2013-2017'!$B$9:$B$91,$B16)</f>
        <v>#VALUE!</v>
      </c>
      <c r="D16" s="32">
        <f>'[1]распределение 2013-2017'!AF16</f>
        <v>16.153503534844678</v>
      </c>
      <c r="E16" s="32">
        <f>'[1]распределение 2013-2017'!AM16</f>
        <v>16.393612442657151</v>
      </c>
      <c r="F16" s="32">
        <f>'[1]распределение 2013-2017'!AT16</f>
        <v>16.124362378859136</v>
      </c>
      <c r="G16" s="32">
        <f>'[1]распределение 2013-2017'!BA16</f>
        <v>5.7839316436390256</v>
      </c>
      <c r="H16" s="32">
        <v>16.153503534844678</v>
      </c>
      <c r="I16" s="32">
        <v>16.393612442657151</v>
      </c>
      <c r="J16" s="32">
        <v>16.124362378859136</v>
      </c>
      <c r="K16" s="32">
        <v>5.7839316436390256</v>
      </c>
      <c r="L16" s="47">
        <f t="shared" si="7"/>
        <v>0</v>
      </c>
      <c r="M16" s="47">
        <f t="shared" si="3"/>
        <v>0</v>
      </c>
      <c r="N16" s="47">
        <f t="shared" si="3"/>
        <v>0</v>
      </c>
      <c r="O16" s="47">
        <f t="shared" si="3"/>
        <v>0</v>
      </c>
      <c r="P16" s="32">
        <v>1.6080000000000001</v>
      </c>
      <c r="Q16" s="32">
        <f t="shared" si="8"/>
        <v>1.077</v>
      </c>
      <c r="R16" s="32">
        <f t="shared" si="8"/>
        <v>1.093</v>
      </c>
      <c r="S16" s="32">
        <f t="shared" si="8"/>
        <v>1.075</v>
      </c>
      <c r="T16" s="32">
        <f t="shared" si="8"/>
        <v>0.38600000000000001</v>
      </c>
      <c r="U16" s="47">
        <f t="shared" si="9"/>
        <v>0</v>
      </c>
      <c r="V16" s="47">
        <f t="shared" si="9"/>
        <v>0</v>
      </c>
      <c r="W16" s="47">
        <f t="shared" si="9"/>
        <v>0</v>
      </c>
      <c r="X16" s="47">
        <f t="shared" si="9"/>
        <v>0</v>
      </c>
      <c r="Y16" s="43">
        <f t="shared" si="4"/>
        <v>0</v>
      </c>
      <c r="Z16" s="32">
        <f>ROUNDDOWN(MMULT($L16:$O16,[1]коэффициенты!B$12:B$15),5)</f>
        <v>0</v>
      </c>
      <c r="AA16" s="32">
        <f>ROUNDDOWN(MMULT($L16:$O16,[1]коэффициенты!C$12:C$15),5)</f>
        <v>0</v>
      </c>
      <c r="AB16" s="32">
        <f>ROUNDDOWN(MMULT($L16:$O16,[1]коэффициенты!D$12:D$15),5)</f>
        <v>0</v>
      </c>
      <c r="AC16" s="32">
        <f>ROUNDDOWN(MMULT($L16:$O16,[1]коэффициенты!E$12:E$15),5)</f>
        <v>0</v>
      </c>
      <c r="AD16" s="48">
        <f t="shared" si="5"/>
        <v>0</v>
      </c>
      <c r="AE16" s="32">
        <f t="shared" si="10"/>
        <v>0</v>
      </c>
      <c r="AF16" s="32">
        <f t="shared" si="6"/>
        <v>0</v>
      </c>
      <c r="AG16" s="32">
        <f t="shared" si="6"/>
        <v>0</v>
      </c>
      <c r="AH16" s="32">
        <f t="shared" si="6"/>
        <v>0</v>
      </c>
    </row>
    <row r="17" spans="1:34" s="45" customFormat="1" ht="15.75">
      <c r="A17" s="46">
        <v>9</v>
      </c>
      <c r="B17" s="1" t="s">
        <v>8</v>
      </c>
      <c r="C17" s="32" t="e">
        <f>SUMIFS('[1]распределение 2013-2017'!$Y$9:$Y$91,'[1]распределение 2013-2017'!$B$9:$B$91,$B17)</f>
        <v>#VALUE!</v>
      </c>
      <c r="D17" s="32">
        <f>'[1]распределение 2013-2017'!AF17</f>
        <v>45.755012677454189</v>
      </c>
      <c r="E17" s="32">
        <f>'[1]распределение 2013-2017'!AM17</f>
        <v>43.013136581461261</v>
      </c>
      <c r="F17" s="32">
        <f>'[1]распределение 2013-2017'!AT17</f>
        <v>41.356124274616448</v>
      </c>
      <c r="G17" s="32">
        <f>'[1]распределение 2013-2017'!BA17</f>
        <v>14.838016466468039</v>
      </c>
      <c r="H17" s="32">
        <v>42.398467114357388</v>
      </c>
      <c r="I17" s="32">
        <v>39.857732521907337</v>
      </c>
      <c r="J17" s="32">
        <v>38.322277110822654</v>
      </c>
      <c r="K17" s="32">
        <v>13.749513252912562</v>
      </c>
      <c r="L17" s="47">
        <f t="shared" si="7"/>
        <v>3.3565455630968017</v>
      </c>
      <c r="M17" s="47">
        <f t="shared" si="3"/>
        <v>3.1554040595539234</v>
      </c>
      <c r="N17" s="47">
        <f t="shared" si="3"/>
        <v>3.0338471637937943</v>
      </c>
      <c r="O17" s="47">
        <f t="shared" si="3"/>
        <v>1.0885032135554766</v>
      </c>
      <c r="P17" s="32">
        <v>2.08</v>
      </c>
      <c r="Q17" s="32">
        <f t="shared" si="8"/>
        <v>3.05</v>
      </c>
      <c r="R17" s="32">
        <f t="shared" si="8"/>
        <v>2.8679999999999999</v>
      </c>
      <c r="S17" s="32">
        <f t="shared" si="8"/>
        <v>2.7570000000000001</v>
      </c>
      <c r="T17" s="32">
        <f t="shared" si="8"/>
        <v>0.98899999999999999</v>
      </c>
      <c r="U17" s="47">
        <f t="shared" si="9"/>
        <v>0.224</v>
      </c>
      <c r="V17" s="47">
        <f t="shared" si="9"/>
        <v>0.21</v>
      </c>
      <c r="W17" s="47">
        <f t="shared" si="9"/>
        <v>0.20200000000000001</v>
      </c>
      <c r="X17" s="47">
        <f t="shared" si="9"/>
        <v>7.2999999999999995E-2</v>
      </c>
      <c r="Y17" s="43">
        <f t="shared" si="4"/>
        <v>10.63428</v>
      </c>
      <c r="Z17" s="32">
        <f>ROUNDDOWN(MMULT($L17:$O17,[1]коэффициенты!B$12:B$15),5)</f>
        <v>0.67130000000000001</v>
      </c>
      <c r="AA17" s="32">
        <f>ROUNDDOWN(MMULT($L17:$O17,[1]коэффициенты!C$12:C$15),5)</f>
        <v>2.8128299999999999</v>
      </c>
      <c r="AB17" s="32">
        <f>ROUNDDOWN(MMULT($L17:$O17,[1]коэффициенты!D$12:D$15),5)</f>
        <v>3.16126</v>
      </c>
      <c r="AC17" s="32">
        <f>ROUNDDOWN(MMULT($L17:$O17,[1]коэффициенты!E$12:E$15),5)</f>
        <v>3.98889</v>
      </c>
      <c r="AD17" s="48">
        <f t="shared" si="5"/>
        <v>0.71</v>
      </c>
      <c r="AE17" s="32">
        <f t="shared" si="10"/>
        <v>4.4999999999999998E-2</v>
      </c>
      <c r="AF17" s="32">
        <f t="shared" si="6"/>
        <v>0.188</v>
      </c>
      <c r="AG17" s="32">
        <f t="shared" si="6"/>
        <v>0.21099999999999999</v>
      </c>
      <c r="AH17" s="32">
        <f t="shared" si="6"/>
        <v>0.26600000000000001</v>
      </c>
    </row>
    <row r="18" spans="1:34" s="45" customFormat="1" ht="15.75">
      <c r="A18" s="46">
        <v>10</v>
      </c>
      <c r="B18" s="1" t="s">
        <v>9</v>
      </c>
      <c r="C18" s="32" t="e">
        <f>SUMIFS('[1]распределение 2013-2017'!$Y$9:$Y$91,'[1]распределение 2013-2017'!$B$9:$B$91,$B18)</f>
        <v>#VALUE!</v>
      </c>
      <c r="D18" s="32">
        <f>'[1]распределение 2013-2017'!AF18</f>
        <v>33.225413562193822</v>
      </c>
      <c r="E18" s="32">
        <f>'[1]распределение 2013-2017'!AM18</f>
        <v>31.364946969985525</v>
      </c>
      <c r="F18" s="32">
        <f>'[1]распределение 2013-2017'!AT18</f>
        <v>31.694492153875899</v>
      </c>
      <c r="G18" s="32">
        <f>'[1]распределение 2013-2017'!BA18</f>
        <v>11.297767313944775</v>
      </c>
      <c r="H18" s="32">
        <v>20.114996397310716</v>
      </c>
      <c r="I18" s="32">
        <v>18.98865138644922</v>
      </c>
      <c r="J18" s="32">
        <v>19.18816132405459</v>
      </c>
      <c r="K18" s="32">
        <v>6.8397808921854875</v>
      </c>
      <c r="L18" s="47">
        <f t="shared" si="7"/>
        <v>13.110417164883106</v>
      </c>
      <c r="M18" s="47">
        <f t="shared" si="3"/>
        <v>12.376295583536304</v>
      </c>
      <c r="N18" s="47">
        <f t="shared" si="3"/>
        <v>12.506330829821309</v>
      </c>
      <c r="O18" s="47">
        <f t="shared" si="3"/>
        <v>4.4579864217592871</v>
      </c>
      <c r="P18" s="32">
        <v>2.7530000000000001</v>
      </c>
      <c r="Q18" s="32">
        <f t="shared" si="8"/>
        <v>2.2149999999999999</v>
      </c>
      <c r="R18" s="32">
        <f t="shared" si="8"/>
        <v>2.0910000000000002</v>
      </c>
      <c r="S18" s="32">
        <f t="shared" si="8"/>
        <v>2.113</v>
      </c>
      <c r="T18" s="32">
        <f t="shared" si="8"/>
        <v>0.753</v>
      </c>
      <c r="U18" s="47">
        <f t="shared" si="9"/>
        <v>0.874</v>
      </c>
      <c r="V18" s="47">
        <f t="shared" si="9"/>
        <v>0.82499999999999996</v>
      </c>
      <c r="W18" s="47">
        <f t="shared" si="9"/>
        <v>0.83399999999999996</v>
      </c>
      <c r="X18" s="47">
        <f t="shared" si="9"/>
        <v>0.29699999999999999</v>
      </c>
      <c r="Y18" s="43">
        <f t="shared" si="4"/>
        <v>42.45102</v>
      </c>
      <c r="Z18" s="32">
        <f>ROUNDDOWN(MMULT($L18:$O18,[1]коэффициенты!B$12:B$15),5)</f>
        <v>2.62208</v>
      </c>
      <c r="AA18" s="32">
        <f>ROUNDDOWN(MMULT($L18:$O18,[1]коэффициенты!C$12:C$15),5)</f>
        <v>10.997030000000001</v>
      </c>
      <c r="AB18" s="32">
        <f>ROUNDDOWN(MMULT($L18:$O18,[1]коэффициенты!D$12:D$15),5)</f>
        <v>12.512420000000001</v>
      </c>
      <c r="AC18" s="32">
        <f>ROUNDDOWN(MMULT($L18:$O18,[1]коэффициенты!E$12:E$15),5)</f>
        <v>16.319489999999998</v>
      </c>
      <c r="AD18" s="48">
        <f t="shared" si="5"/>
        <v>2.83</v>
      </c>
      <c r="AE18" s="32">
        <f t="shared" si="10"/>
        <v>0.17499999999999999</v>
      </c>
      <c r="AF18" s="32">
        <f t="shared" si="6"/>
        <v>0.73299999999999998</v>
      </c>
      <c r="AG18" s="32">
        <f t="shared" si="6"/>
        <v>0.83399999999999996</v>
      </c>
      <c r="AH18" s="32">
        <f t="shared" si="6"/>
        <v>1.0880000000000001</v>
      </c>
    </row>
    <row r="19" spans="1:34" s="51" customFormat="1" ht="15.75">
      <c r="A19" s="50">
        <v>11</v>
      </c>
      <c r="B19" s="3" t="s">
        <v>83</v>
      </c>
      <c r="C19" s="32" t="e">
        <f>SUMIFS('[1]распределение 2013-2017'!$Y$9:$Y$91,'[1]распределение 2013-2017'!$B$9:$B$91,$B19)</f>
        <v>#VALUE!</v>
      </c>
      <c r="D19" s="32">
        <f>'[1]распределение 2013-2017'!AF19</f>
        <v>0</v>
      </c>
      <c r="E19" s="32">
        <f>'[1]распределение 2013-2017'!AM19</f>
        <v>0</v>
      </c>
      <c r="F19" s="32">
        <f>'[1]распределение 2013-2017'!AT19</f>
        <v>0</v>
      </c>
      <c r="G19" s="32">
        <f>'[1]распределение 2013-2017'!BA19</f>
        <v>0</v>
      </c>
      <c r="H19" s="32">
        <v>0</v>
      </c>
      <c r="I19" s="32">
        <v>0</v>
      </c>
      <c r="J19" s="32">
        <v>0</v>
      </c>
      <c r="K19" s="32">
        <v>0</v>
      </c>
      <c r="L19" s="47">
        <f t="shared" si="7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32">
        <v>0</v>
      </c>
      <c r="Q19" s="32">
        <f t="shared" si="8"/>
        <v>0</v>
      </c>
      <c r="R19" s="32">
        <f t="shared" si="8"/>
        <v>0</v>
      </c>
      <c r="S19" s="32">
        <f t="shared" si="8"/>
        <v>0</v>
      </c>
      <c r="T19" s="32">
        <f t="shared" si="8"/>
        <v>0</v>
      </c>
      <c r="U19" s="47">
        <f t="shared" si="9"/>
        <v>0</v>
      </c>
      <c r="V19" s="47">
        <f t="shared" si="9"/>
        <v>0</v>
      </c>
      <c r="W19" s="47">
        <f t="shared" si="9"/>
        <v>0</v>
      </c>
      <c r="X19" s="47">
        <f t="shared" si="9"/>
        <v>0</v>
      </c>
      <c r="Y19" s="43">
        <f t="shared" si="4"/>
        <v>0</v>
      </c>
      <c r="Z19" s="32">
        <f>ROUNDDOWN(MMULT($L19:$O19,[1]коэффициенты!B$12:B$15),5)</f>
        <v>0</v>
      </c>
      <c r="AA19" s="32">
        <f>ROUNDDOWN(MMULT($L19:$O19,[1]коэффициенты!C$12:C$15),5)</f>
        <v>0</v>
      </c>
      <c r="AB19" s="32">
        <f>ROUNDDOWN(MMULT($L19:$O19,[1]коэффициенты!D$12:D$15),5)</f>
        <v>0</v>
      </c>
      <c r="AC19" s="32">
        <f>ROUNDDOWN(MMULT($L19:$O19,[1]коэффициенты!E$12:E$15),5)</f>
        <v>0</v>
      </c>
      <c r="AD19" s="48">
        <f t="shared" si="5"/>
        <v>0</v>
      </c>
      <c r="AE19" s="32">
        <f t="shared" si="10"/>
        <v>0</v>
      </c>
      <c r="AF19" s="32">
        <f t="shared" si="6"/>
        <v>0</v>
      </c>
      <c r="AG19" s="32">
        <f t="shared" si="6"/>
        <v>0</v>
      </c>
      <c r="AH19" s="32">
        <f t="shared" si="6"/>
        <v>0</v>
      </c>
    </row>
    <row r="20" spans="1:34" s="51" customFormat="1" ht="15.75">
      <c r="A20" s="50">
        <v>12</v>
      </c>
      <c r="B20" s="3" t="s">
        <v>84</v>
      </c>
      <c r="C20" s="32" t="e">
        <f>SUMIFS('[1]распределение 2013-2017'!$Y$9:$Y$91,'[1]распределение 2013-2017'!$B$9:$B$91,$B20)</f>
        <v>#VALUE!</v>
      </c>
      <c r="D20" s="32">
        <f>'[1]распределение 2013-2017'!AF20</f>
        <v>0</v>
      </c>
      <c r="E20" s="32">
        <f>'[1]распределение 2013-2017'!AM20</f>
        <v>0</v>
      </c>
      <c r="F20" s="32">
        <f>'[1]распределение 2013-2017'!AT20</f>
        <v>0</v>
      </c>
      <c r="G20" s="32">
        <f>'[1]распределение 2013-2017'!BA20</f>
        <v>0</v>
      </c>
      <c r="H20" s="32">
        <v>0</v>
      </c>
      <c r="I20" s="32">
        <v>0</v>
      </c>
      <c r="J20" s="32">
        <v>0</v>
      </c>
      <c r="K20" s="32">
        <v>0</v>
      </c>
      <c r="L20" s="47">
        <f t="shared" si="7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2">
        <v>0</v>
      </c>
      <c r="Q20" s="32">
        <f t="shared" si="8"/>
        <v>0</v>
      </c>
      <c r="R20" s="32">
        <f t="shared" si="8"/>
        <v>0</v>
      </c>
      <c r="S20" s="32">
        <f t="shared" si="8"/>
        <v>0</v>
      </c>
      <c r="T20" s="32">
        <f t="shared" si="8"/>
        <v>0</v>
      </c>
      <c r="U20" s="47">
        <f t="shared" si="9"/>
        <v>0</v>
      </c>
      <c r="V20" s="47">
        <f t="shared" si="9"/>
        <v>0</v>
      </c>
      <c r="W20" s="47">
        <f t="shared" si="9"/>
        <v>0</v>
      </c>
      <c r="X20" s="47">
        <f t="shared" si="9"/>
        <v>0</v>
      </c>
      <c r="Y20" s="43">
        <f t="shared" si="4"/>
        <v>0</v>
      </c>
      <c r="Z20" s="32">
        <f>ROUNDDOWN(MMULT($L20:$O20,[1]коэффициенты!B$12:B$15),5)</f>
        <v>0</v>
      </c>
      <c r="AA20" s="32">
        <f>ROUNDDOWN(MMULT($L20:$O20,[1]коэффициенты!C$12:C$15),5)</f>
        <v>0</v>
      </c>
      <c r="AB20" s="32">
        <f>ROUNDDOWN(MMULT($L20:$O20,[1]коэффициенты!D$12:D$15),5)</f>
        <v>0</v>
      </c>
      <c r="AC20" s="32">
        <f>ROUNDDOWN(MMULT($L20:$O20,[1]коэффициенты!E$12:E$15),5)</f>
        <v>0</v>
      </c>
      <c r="AD20" s="48">
        <f t="shared" si="5"/>
        <v>0</v>
      </c>
      <c r="AE20" s="32">
        <f t="shared" si="10"/>
        <v>0</v>
      </c>
      <c r="AF20" s="32">
        <f t="shared" si="6"/>
        <v>0</v>
      </c>
      <c r="AG20" s="32">
        <f t="shared" si="6"/>
        <v>0</v>
      </c>
      <c r="AH20" s="32">
        <f t="shared" si="6"/>
        <v>0</v>
      </c>
    </row>
    <row r="21" spans="1:34" s="45" customFormat="1" ht="15.75">
      <c r="A21" s="46">
        <v>13</v>
      </c>
      <c r="B21" s="1" t="s">
        <v>10</v>
      </c>
      <c r="C21" s="32" t="e">
        <f>SUMIFS('[1]распределение 2013-2017'!$Y$9:$Y$91,'[1]распределение 2013-2017'!$B$9:$B$91,$B21)</f>
        <v>#VALUE!</v>
      </c>
      <c r="D21" s="32">
        <f>'[1]распределение 2013-2017'!AF21</f>
        <v>13.940068013894923</v>
      </c>
      <c r="E21" s="32">
        <f>'[1]распределение 2013-2017'!AM21</f>
        <v>11.376839572078978</v>
      </c>
      <c r="F21" s="32">
        <f>'[1]распределение 2013-2017'!AT21</f>
        <v>12.921451057621733</v>
      </c>
      <c r="G21" s="32">
        <f>'[1]распределение 2013-2017'!BA21</f>
        <v>4.6361713564043523</v>
      </c>
      <c r="H21" s="32">
        <v>13.750389972457594</v>
      </c>
      <c r="I21" s="32">
        <v>11.22203855922684</v>
      </c>
      <c r="J21" s="32">
        <v>12.745633010916722</v>
      </c>
      <c r="K21" s="32">
        <v>4.5730884573988302</v>
      </c>
      <c r="L21" s="47">
        <f t="shared" si="7"/>
        <v>0.18967804143732891</v>
      </c>
      <c r="M21" s="47">
        <f t="shared" si="3"/>
        <v>0.15480101285213799</v>
      </c>
      <c r="N21" s="47">
        <f t="shared" si="3"/>
        <v>0.175818046705011</v>
      </c>
      <c r="O21" s="47">
        <f t="shared" si="3"/>
        <v>6.3082899005522108E-2</v>
      </c>
      <c r="P21" s="32">
        <v>0.72099999999999997</v>
      </c>
      <c r="Q21" s="32">
        <f t="shared" si="8"/>
        <v>0.92900000000000005</v>
      </c>
      <c r="R21" s="32">
        <f t="shared" si="8"/>
        <v>0.75800000000000001</v>
      </c>
      <c r="S21" s="32">
        <f t="shared" si="8"/>
        <v>0.86099999999999999</v>
      </c>
      <c r="T21" s="32">
        <f t="shared" si="8"/>
        <v>0.309</v>
      </c>
      <c r="U21" s="47">
        <f t="shared" si="9"/>
        <v>1.2999999999999999E-2</v>
      </c>
      <c r="V21" s="47">
        <f t="shared" si="9"/>
        <v>0.01</v>
      </c>
      <c r="W21" s="47">
        <f t="shared" si="9"/>
        <v>1.2E-2</v>
      </c>
      <c r="X21" s="47">
        <f t="shared" si="9"/>
        <v>4.0000000000000001E-3</v>
      </c>
      <c r="Y21" s="43">
        <f t="shared" si="4"/>
        <v>0.58335999999999999</v>
      </c>
      <c r="Z21" s="32">
        <f>ROUNDDOWN(MMULT($L21:$O21,[1]коэффициенты!B$12:B$15),5)</f>
        <v>3.7929999999999998E-2</v>
      </c>
      <c r="AA21" s="32">
        <f>ROUNDDOWN(MMULT($L21:$O21,[1]коэффициенты!C$12:C$15),5)</f>
        <v>0.15425</v>
      </c>
      <c r="AB21" s="32">
        <f>ROUNDDOWN(MMULT($L21:$O21,[1]коэффициенты!D$12:D$15),5)</f>
        <v>0.16422999999999999</v>
      </c>
      <c r="AC21" s="32">
        <f>ROUNDDOWN(MMULT($L21:$O21,[1]коэффициенты!E$12:E$15),5)</f>
        <v>0.22695000000000001</v>
      </c>
      <c r="AD21" s="48">
        <f t="shared" si="5"/>
        <v>3.9E-2</v>
      </c>
      <c r="AE21" s="32">
        <f t="shared" si="10"/>
        <v>3.0000000000000001E-3</v>
      </c>
      <c r="AF21" s="32">
        <f t="shared" si="6"/>
        <v>0.01</v>
      </c>
      <c r="AG21" s="32">
        <f t="shared" si="6"/>
        <v>1.0999999999999999E-2</v>
      </c>
      <c r="AH21" s="32">
        <f t="shared" si="6"/>
        <v>1.4999999999999999E-2</v>
      </c>
    </row>
    <row r="22" spans="1:34" s="45" customFormat="1" ht="15.75">
      <c r="A22" s="46">
        <v>14</v>
      </c>
      <c r="B22" s="1" t="s">
        <v>11</v>
      </c>
      <c r="C22" s="32" t="e">
        <f>SUMIFS('[1]распределение 2013-2017'!$Y$9:$Y$91,'[1]распределение 2013-2017'!$B$9:$B$91,$B22)</f>
        <v>#VALUE!</v>
      </c>
      <c r="D22" s="32">
        <f>'[1]распределение 2013-2017'!AF22</f>
        <v>22.32143133985079</v>
      </c>
      <c r="E22" s="32">
        <f>'[1]распределение 2013-2017'!AM22</f>
        <v>20.515523315522145</v>
      </c>
      <c r="F22" s="32">
        <f>'[1]распределение 2013-2017'!AT22</f>
        <v>21.951839382956436</v>
      </c>
      <c r="G22" s="32">
        <f>'[1]распределение 2013-2017'!BA22</f>
        <v>7.8757359616706282</v>
      </c>
      <c r="H22" s="32">
        <v>19.197949734830797</v>
      </c>
      <c r="I22" s="32">
        <v>17.644745957307244</v>
      </c>
      <c r="J22" s="32">
        <v>18.880075504328921</v>
      </c>
      <c r="K22" s="32">
        <v>6.7736688035330408</v>
      </c>
      <c r="L22" s="47">
        <f t="shared" si="7"/>
        <v>3.1234816050199932</v>
      </c>
      <c r="M22" s="47">
        <f t="shared" si="3"/>
        <v>2.8707773582149017</v>
      </c>
      <c r="N22" s="47">
        <f t="shared" si="3"/>
        <v>3.0717638786275145</v>
      </c>
      <c r="O22" s="47">
        <f t="shared" si="3"/>
        <v>1.1020671581375874</v>
      </c>
      <c r="P22" s="32">
        <v>1.05</v>
      </c>
      <c r="Q22" s="32">
        <f t="shared" si="8"/>
        <v>1.488</v>
      </c>
      <c r="R22" s="32">
        <f t="shared" si="8"/>
        <v>1.3680000000000001</v>
      </c>
      <c r="S22" s="32">
        <f t="shared" si="8"/>
        <v>1.4630000000000001</v>
      </c>
      <c r="T22" s="32">
        <f t="shared" si="8"/>
        <v>0.52500000000000002</v>
      </c>
      <c r="U22" s="47">
        <f t="shared" si="9"/>
        <v>0.20799999999999999</v>
      </c>
      <c r="V22" s="47">
        <f t="shared" si="9"/>
        <v>0.191</v>
      </c>
      <c r="W22" s="47">
        <f t="shared" si="9"/>
        <v>0.20499999999999999</v>
      </c>
      <c r="X22" s="47">
        <f t="shared" si="9"/>
        <v>7.2999999999999995E-2</v>
      </c>
      <c r="Y22" s="43">
        <f t="shared" si="4"/>
        <v>10.16807</v>
      </c>
      <c r="Z22" s="32">
        <f>ROUNDDOWN(MMULT($L22:$O22,[1]коэффициенты!B$12:B$15),5)</f>
        <v>0.62468999999999997</v>
      </c>
      <c r="AA22" s="32">
        <f>ROUNDDOWN(MMULT($L22:$O22,[1]коэффициенты!C$12:C$15),5)</f>
        <v>2.6044100000000001</v>
      </c>
      <c r="AB22" s="32">
        <f>ROUNDDOWN(MMULT($L22:$O22,[1]коэффициенты!D$12:D$15),5)</f>
        <v>2.9488799999999999</v>
      </c>
      <c r="AC22" s="32">
        <f>ROUNDDOWN(MMULT($L22:$O22,[1]коэффициенты!E$12:E$15),5)</f>
        <v>3.9900899999999999</v>
      </c>
      <c r="AD22" s="48">
        <f t="shared" si="5"/>
        <v>0.67900000000000005</v>
      </c>
      <c r="AE22" s="32">
        <f t="shared" si="10"/>
        <v>4.2000000000000003E-2</v>
      </c>
      <c r="AF22" s="32">
        <f t="shared" si="6"/>
        <v>0.17399999999999999</v>
      </c>
      <c r="AG22" s="32">
        <f t="shared" si="6"/>
        <v>0.19700000000000001</v>
      </c>
      <c r="AH22" s="32">
        <f t="shared" si="6"/>
        <v>0.26600000000000001</v>
      </c>
    </row>
    <row r="23" spans="1:34" s="45" customFormat="1" ht="15.75">
      <c r="A23" s="46">
        <v>15</v>
      </c>
      <c r="B23" s="1" t="s">
        <v>12</v>
      </c>
      <c r="C23" s="32" t="e">
        <f>SUMIFS('[1]распределение 2013-2017'!$Y$9:$Y$91,'[1]распределение 2013-2017'!$B$9:$B$91,$B23)</f>
        <v>#VALUE!</v>
      </c>
      <c r="D23" s="32">
        <f>'[1]распределение 2013-2017'!AF23</f>
        <v>13.697104735490262</v>
      </c>
      <c r="E23" s="32">
        <f>'[1]распределение 2013-2017'!AM23</f>
        <v>13.542745036885362</v>
      </c>
      <c r="F23" s="32">
        <f>'[1]распределение 2013-2017'!AT23</f>
        <v>14.54645029730313</v>
      </c>
      <c r="G23" s="32">
        <f>'[1]распределение 2013-2017'!BA23</f>
        <v>5.1613099303212469</v>
      </c>
      <c r="H23" s="32">
        <v>13.697104735490262</v>
      </c>
      <c r="I23" s="32">
        <v>13.542745036885362</v>
      </c>
      <c r="J23" s="32">
        <v>14.54645029730313</v>
      </c>
      <c r="K23" s="32">
        <v>5.1613099303212469</v>
      </c>
      <c r="L23" s="47">
        <f t="shared" si="7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32">
        <v>1.879</v>
      </c>
      <c r="Q23" s="32">
        <f t="shared" si="8"/>
        <v>0.91300000000000003</v>
      </c>
      <c r="R23" s="32">
        <f t="shared" si="8"/>
        <v>0.90300000000000002</v>
      </c>
      <c r="S23" s="32">
        <f t="shared" si="8"/>
        <v>0.97</v>
      </c>
      <c r="T23" s="32">
        <f t="shared" si="8"/>
        <v>0.34399999999999997</v>
      </c>
      <c r="U23" s="47">
        <f t="shared" si="9"/>
        <v>0</v>
      </c>
      <c r="V23" s="47">
        <f t="shared" si="9"/>
        <v>0</v>
      </c>
      <c r="W23" s="47">
        <f t="shared" si="9"/>
        <v>0</v>
      </c>
      <c r="X23" s="47">
        <f t="shared" si="9"/>
        <v>0</v>
      </c>
      <c r="Y23" s="43">
        <f t="shared" si="4"/>
        <v>0</v>
      </c>
      <c r="Z23" s="32">
        <f>ROUNDDOWN(MMULT($L23:$O23,[1]коэффициенты!B$12:B$15),5)</f>
        <v>0</v>
      </c>
      <c r="AA23" s="32">
        <f>ROUNDDOWN(MMULT($L23:$O23,[1]коэффициенты!C$12:C$15),5)</f>
        <v>0</v>
      </c>
      <c r="AB23" s="32">
        <f>ROUNDDOWN(MMULT($L23:$O23,[1]коэффициенты!D$12:D$15),5)</f>
        <v>0</v>
      </c>
      <c r="AC23" s="32">
        <f>ROUNDDOWN(MMULT($L23:$O23,[1]коэффициенты!E$12:E$15),5)</f>
        <v>0</v>
      </c>
      <c r="AD23" s="48">
        <f t="shared" si="5"/>
        <v>0</v>
      </c>
      <c r="AE23" s="32">
        <f t="shared" si="10"/>
        <v>0</v>
      </c>
      <c r="AF23" s="32">
        <f t="shared" si="6"/>
        <v>0</v>
      </c>
      <c r="AG23" s="32">
        <f t="shared" si="6"/>
        <v>0</v>
      </c>
      <c r="AH23" s="32">
        <f t="shared" si="6"/>
        <v>0</v>
      </c>
    </row>
    <row r="24" spans="1:34" s="45" customFormat="1" ht="15.75">
      <c r="A24" s="46">
        <v>16</v>
      </c>
      <c r="B24" s="1" t="s">
        <v>13</v>
      </c>
      <c r="C24" s="32" t="e">
        <f>SUMIFS('[1]распределение 2013-2017'!$Y$9:$Y$91,'[1]распределение 2013-2017'!$B$9:$B$91,$B24)</f>
        <v>#VALUE!</v>
      </c>
      <c r="D24" s="32">
        <f>'[1]распределение 2013-2017'!AF24</f>
        <v>107.98099102548731</v>
      </c>
      <c r="E24" s="32">
        <f>'[1]распределение 2013-2017'!AM24</f>
        <v>102.59672117319997</v>
      </c>
      <c r="F24" s="32">
        <f>'[1]распределение 2013-2017'!AT24</f>
        <v>100.05221028457295</v>
      </c>
      <c r="G24" s="32">
        <f>'[1]распределение 2013-2017'!BA24</f>
        <v>35.898557516739956</v>
      </c>
      <c r="H24" s="32">
        <v>91.685300131673173</v>
      </c>
      <c r="I24" s="32">
        <v>87.113584381441115</v>
      </c>
      <c r="J24" s="32">
        <v>84.953072218175151</v>
      </c>
      <c r="K24" s="32">
        <v>30.481013268710939</v>
      </c>
      <c r="L24" s="47">
        <f t="shared" si="7"/>
        <v>16.29569089381414</v>
      </c>
      <c r="M24" s="47">
        <f t="shared" si="3"/>
        <v>15.483136791758852</v>
      </c>
      <c r="N24" s="47">
        <f t="shared" si="3"/>
        <v>15.099138066397799</v>
      </c>
      <c r="O24" s="47">
        <f t="shared" si="3"/>
        <v>5.4175442480290172</v>
      </c>
      <c r="P24" s="32">
        <v>5.7779999999999996</v>
      </c>
      <c r="Q24" s="32">
        <f t="shared" si="8"/>
        <v>7.1989999999999998</v>
      </c>
      <c r="R24" s="32">
        <f t="shared" si="8"/>
        <v>6.84</v>
      </c>
      <c r="S24" s="32">
        <f t="shared" si="8"/>
        <v>6.67</v>
      </c>
      <c r="T24" s="32">
        <f t="shared" si="8"/>
        <v>2.3929999999999998</v>
      </c>
      <c r="U24" s="47">
        <f t="shared" si="9"/>
        <v>1.0860000000000001</v>
      </c>
      <c r="V24" s="47">
        <f t="shared" si="9"/>
        <v>1.032</v>
      </c>
      <c r="W24" s="47">
        <f t="shared" si="9"/>
        <v>1.0069999999999999</v>
      </c>
      <c r="X24" s="47">
        <f t="shared" si="9"/>
        <v>0.36099999999999999</v>
      </c>
      <c r="Y24" s="43">
        <f t="shared" si="4"/>
        <v>52.295490000000001</v>
      </c>
      <c r="Z24" s="32">
        <f>ROUNDDOWN(MMULT($L24:$O24,[1]коэффициенты!B$12:B$15),5)</f>
        <v>3.2591299999999999</v>
      </c>
      <c r="AA24" s="32">
        <f>ROUNDDOWN(MMULT($L24:$O24,[1]коэффициенты!C$12:C$15),5)</f>
        <v>13.68882</v>
      </c>
      <c r="AB24" s="32">
        <f>ROUNDDOWN(MMULT($L24:$O24,[1]коэффициенты!D$12:D$15),5)</f>
        <v>15.528219999999999</v>
      </c>
      <c r="AC24" s="32">
        <f>ROUNDDOWN(MMULT($L24:$O24,[1]коэффициенты!E$12:E$15),5)</f>
        <v>19.819320000000001</v>
      </c>
      <c r="AD24" s="48">
        <f t="shared" si="5"/>
        <v>3.4859999999999998</v>
      </c>
      <c r="AE24" s="32">
        <f t="shared" si="10"/>
        <v>0.217</v>
      </c>
      <c r="AF24" s="32">
        <f t="shared" si="6"/>
        <v>0.91300000000000003</v>
      </c>
      <c r="AG24" s="32">
        <f t="shared" si="6"/>
        <v>1.0349999999999999</v>
      </c>
      <c r="AH24" s="32">
        <f t="shared" si="6"/>
        <v>1.321</v>
      </c>
    </row>
    <row r="25" spans="1:34" s="45" customFormat="1" ht="15.75">
      <c r="A25" s="46">
        <v>17</v>
      </c>
      <c r="B25" s="1" t="s">
        <v>14</v>
      </c>
      <c r="C25" s="32" t="e">
        <f>SUMIFS('[1]распределение 2013-2017'!$Y$9:$Y$91,'[1]распределение 2013-2017'!$B$9:$B$91,$B25)</f>
        <v>#VALUE!</v>
      </c>
      <c r="D25" s="32">
        <f>'[1]распределение 2013-2017'!AF25</f>
        <v>14.297189051836332</v>
      </c>
      <c r="E25" s="32">
        <f>'[1]распределение 2013-2017'!AM25</f>
        <v>13.930974208453256</v>
      </c>
      <c r="F25" s="32">
        <f>'[1]распределение 2013-2017'!AT25</f>
        <v>14.093400532452014</v>
      </c>
      <c r="G25" s="32">
        <f>'[1]распределение 2013-2017'!BA25</f>
        <v>5.0527062072584048</v>
      </c>
      <c r="H25" s="32">
        <v>9.771300736223786</v>
      </c>
      <c r="I25" s="32">
        <v>9.5210140990539767</v>
      </c>
      <c r="J25" s="32">
        <v>9.6320230850523387</v>
      </c>
      <c r="K25" s="32">
        <v>3.4532320796699048</v>
      </c>
      <c r="L25" s="47">
        <f t="shared" si="7"/>
        <v>4.525888315612546</v>
      </c>
      <c r="M25" s="47">
        <f t="shared" si="7"/>
        <v>4.4099601093992788</v>
      </c>
      <c r="N25" s="47">
        <f t="shared" si="7"/>
        <v>4.4613774473996752</v>
      </c>
      <c r="O25" s="47">
        <f t="shared" si="7"/>
        <v>1.5994741275885</v>
      </c>
      <c r="P25" s="32">
        <v>0.55400000000000005</v>
      </c>
      <c r="Q25" s="32">
        <f t="shared" si="8"/>
        <v>0.95299999999999996</v>
      </c>
      <c r="R25" s="32">
        <f t="shared" si="8"/>
        <v>0.92900000000000005</v>
      </c>
      <c r="S25" s="32">
        <f t="shared" si="8"/>
        <v>0.94</v>
      </c>
      <c r="T25" s="32">
        <f t="shared" si="8"/>
        <v>0.33700000000000002</v>
      </c>
      <c r="U25" s="47">
        <f t="shared" si="9"/>
        <v>0.30199999999999999</v>
      </c>
      <c r="V25" s="47">
        <f t="shared" si="9"/>
        <v>0.29399999999999998</v>
      </c>
      <c r="W25" s="47">
        <f t="shared" si="9"/>
        <v>0.29699999999999999</v>
      </c>
      <c r="X25" s="47">
        <f t="shared" si="9"/>
        <v>0.107</v>
      </c>
      <c r="Y25" s="43">
        <f t="shared" si="4"/>
        <v>14.996680000000001</v>
      </c>
      <c r="Z25" s="32">
        <f>ROUNDDOWN(MMULT($L25:$O25,[1]коэффициенты!B$12:B$15),5)</f>
        <v>0.90517000000000003</v>
      </c>
      <c r="AA25" s="32">
        <f>ROUNDDOWN(MMULT($L25:$O25,[1]коэффициенты!C$12:C$15),5)</f>
        <v>3.8238099999999999</v>
      </c>
      <c r="AB25" s="32">
        <f>ROUNDDOWN(MMULT($L25:$O25,[1]коэффициенты!D$12:D$15),5)</f>
        <v>4.4376300000000004</v>
      </c>
      <c r="AC25" s="32">
        <f>ROUNDDOWN(MMULT($L25:$O25,[1]коэффициенты!E$12:E$15),5)</f>
        <v>5.8300700000000001</v>
      </c>
      <c r="AD25" s="48">
        <f t="shared" si="5"/>
        <v>1</v>
      </c>
      <c r="AE25" s="32">
        <f t="shared" si="10"/>
        <v>0.06</v>
      </c>
      <c r="AF25" s="32">
        <f t="shared" si="10"/>
        <v>0.255</v>
      </c>
      <c r="AG25" s="32">
        <f t="shared" si="10"/>
        <v>0.29599999999999999</v>
      </c>
      <c r="AH25" s="32">
        <f t="shared" si="10"/>
        <v>0.38900000000000001</v>
      </c>
    </row>
    <row r="26" spans="1:34" s="45" customFormat="1" ht="15.75">
      <c r="A26" s="46">
        <v>18</v>
      </c>
      <c r="B26" s="1" t="s">
        <v>15</v>
      </c>
      <c r="C26" s="32" t="e">
        <f>SUMIFS('[1]распределение 2013-2017'!$Y$9:$Y$91,'[1]распределение 2013-2017'!$B$9:$B$91,$B26)</f>
        <v>#VALUE!</v>
      </c>
      <c r="D26" s="32">
        <f>'[1]распределение 2013-2017'!AF26</f>
        <v>10.603249235582293</v>
      </c>
      <c r="E26" s="32">
        <f>'[1]распределение 2013-2017'!AM26</f>
        <v>8.6871581720165629</v>
      </c>
      <c r="F26" s="32">
        <f>'[1]распределение 2013-2017'!AT26</f>
        <v>8.5390425736848208</v>
      </c>
      <c r="G26" s="32">
        <f>'[1]распределение 2013-2017'!BA26</f>
        <v>3.0637500187163202</v>
      </c>
      <c r="H26" s="32">
        <v>8.0467545399458853</v>
      </c>
      <c r="I26" s="32">
        <v>6.5926423030141494</v>
      </c>
      <c r="J26" s="32">
        <v>6.4802380921131046</v>
      </c>
      <c r="K26" s="32">
        <v>2.3250650649268607</v>
      </c>
      <c r="L26" s="47">
        <f t="shared" si="7"/>
        <v>2.5564946956364079</v>
      </c>
      <c r="M26" s="47">
        <f t="shared" si="7"/>
        <v>2.0945158690024135</v>
      </c>
      <c r="N26" s="47">
        <f t="shared" si="7"/>
        <v>2.0588044815717161</v>
      </c>
      <c r="O26" s="47">
        <f t="shared" si="7"/>
        <v>0.73868495378945953</v>
      </c>
      <c r="P26" s="32">
        <v>0.59099999999999997</v>
      </c>
      <c r="Q26" s="32">
        <f t="shared" si="8"/>
        <v>0.70699999999999996</v>
      </c>
      <c r="R26" s="32">
        <f t="shared" si="8"/>
        <v>0.57899999999999996</v>
      </c>
      <c r="S26" s="32">
        <f t="shared" si="8"/>
        <v>0.56899999999999995</v>
      </c>
      <c r="T26" s="32">
        <f t="shared" si="8"/>
        <v>0.20399999999999999</v>
      </c>
      <c r="U26" s="47">
        <f t="shared" si="9"/>
        <v>0.17</v>
      </c>
      <c r="V26" s="47">
        <f t="shared" si="9"/>
        <v>0.14000000000000001</v>
      </c>
      <c r="W26" s="47">
        <f t="shared" si="9"/>
        <v>0.13700000000000001</v>
      </c>
      <c r="X26" s="47">
        <f t="shared" si="9"/>
        <v>4.9000000000000002E-2</v>
      </c>
      <c r="Y26" s="43">
        <f t="shared" si="4"/>
        <v>7.44848</v>
      </c>
      <c r="Z26" s="32">
        <f>ROUNDDOWN(MMULT($L26:$O26,[1]коэффициенты!B$12:B$15),5)</f>
        <v>0.51129000000000002</v>
      </c>
      <c r="AA26" s="32">
        <f>ROUNDDOWN(MMULT($L26:$O26,[1]коэффициенты!C$12:C$15),5)</f>
        <v>2.0806200000000001</v>
      </c>
      <c r="AB26" s="32">
        <f>ROUNDDOWN(MMULT($L26:$O26,[1]коэффициенты!D$12:D$15),5)</f>
        <v>2.1566700000000001</v>
      </c>
      <c r="AC26" s="32">
        <f>ROUNDDOWN(MMULT($L26:$O26,[1]коэффициенты!E$12:E$15),5)</f>
        <v>2.6999</v>
      </c>
      <c r="AD26" s="48">
        <f t="shared" si="5"/>
        <v>0.497</v>
      </c>
      <c r="AE26" s="32">
        <f t="shared" si="10"/>
        <v>3.4000000000000002E-2</v>
      </c>
      <c r="AF26" s="32">
        <f t="shared" si="10"/>
        <v>0.13900000000000001</v>
      </c>
      <c r="AG26" s="32">
        <f t="shared" si="10"/>
        <v>0.14399999999999999</v>
      </c>
      <c r="AH26" s="32">
        <f t="shared" si="10"/>
        <v>0.18</v>
      </c>
    </row>
    <row r="27" spans="1:34" s="45" customFormat="1" ht="15.75">
      <c r="A27" s="46">
        <v>19</v>
      </c>
      <c r="B27" s="1" t="s">
        <v>16</v>
      </c>
      <c r="C27" s="32" t="e">
        <f>SUMIFS('[1]распределение 2013-2017'!$Y$9:$Y$91,'[1]распределение 2013-2017'!$B$9:$B$91,$B27)</f>
        <v>#VALUE!</v>
      </c>
      <c r="D27" s="32">
        <f>'[1]распределение 2013-2017'!AF27</f>
        <v>37.026741125525852</v>
      </c>
      <c r="E27" s="32">
        <f>'[1]распределение 2013-2017'!AM27</f>
        <v>34.673316992836575</v>
      </c>
      <c r="F27" s="32">
        <f>'[1]распределение 2013-2017'!AT27</f>
        <v>34.186941380035186</v>
      </c>
      <c r="G27" s="32">
        <f>'[1]распределение 2013-2017'!BA27</f>
        <v>12.179790501602405</v>
      </c>
      <c r="H27" s="32">
        <v>36.735085281856861</v>
      </c>
      <c r="I27" s="32">
        <v>34.40019882977532</v>
      </c>
      <c r="J27" s="32">
        <v>33.917654347810192</v>
      </c>
      <c r="K27" s="32">
        <v>12.083851540557639</v>
      </c>
      <c r="L27" s="47">
        <f t="shared" si="7"/>
        <v>0.29165584366899111</v>
      </c>
      <c r="M27" s="47">
        <f t="shared" si="7"/>
        <v>0.27311816306125536</v>
      </c>
      <c r="N27" s="47">
        <f t="shared" si="7"/>
        <v>0.2692870322249945</v>
      </c>
      <c r="O27" s="47">
        <f t="shared" si="7"/>
        <v>9.5938961044765847E-2</v>
      </c>
      <c r="P27" s="32">
        <v>1.944</v>
      </c>
      <c r="Q27" s="32">
        <f t="shared" si="8"/>
        <v>2.468</v>
      </c>
      <c r="R27" s="32">
        <f t="shared" si="8"/>
        <v>2.3119999999999998</v>
      </c>
      <c r="S27" s="32">
        <f t="shared" si="8"/>
        <v>2.2789999999999999</v>
      </c>
      <c r="T27" s="32">
        <f t="shared" si="8"/>
        <v>0.81200000000000006</v>
      </c>
      <c r="U27" s="47">
        <f t="shared" si="9"/>
        <v>1.9E-2</v>
      </c>
      <c r="V27" s="47">
        <f t="shared" si="9"/>
        <v>1.7999999999999999E-2</v>
      </c>
      <c r="W27" s="47">
        <f t="shared" si="9"/>
        <v>1.7999999999999999E-2</v>
      </c>
      <c r="X27" s="47">
        <f t="shared" si="9"/>
        <v>6.0000000000000001E-3</v>
      </c>
      <c r="Y27" s="43">
        <f t="shared" si="4"/>
        <v>0.92998000000000003</v>
      </c>
      <c r="Z27" s="32">
        <f>ROUNDDOWN(MMULT($L27:$O27,[1]коэффициенты!B$12:B$15),5)</f>
        <v>5.833E-2</v>
      </c>
      <c r="AA27" s="32">
        <f>ROUNDDOWN(MMULT($L27:$O27,[1]коэффициенты!C$12:C$15),5)</f>
        <v>0.24418999999999999</v>
      </c>
      <c r="AB27" s="32">
        <f>ROUNDDOWN(MMULT($L27:$O27,[1]коэффициенты!D$12:D$15),5)</f>
        <v>0.27512999999999999</v>
      </c>
      <c r="AC27" s="32">
        <f>ROUNDDOWN(MMULT($L27:$O27,[1]коэффициенты!E$12:E$15),5)</f>
        <v>0.35232999999999998</v>
      </c>
      <c r="AD27" s="48">
        <f t="shared" si="5"/>
        <v>6.0999999999999999E-2</v>
      </c>
      <c r="AE27" s="32">
        <f t="shared" si="10"/>
        <v>4.0000000000000001E-3</v>
      </c>
      <c r="AF27" s="32">
        <f t="shared" si="10"/>
        <v>1.6E-2</v>
      </c>
      <c r="AG27" s="32">
        <f t="shared" si="10"/>
        <v>1.7999999999999999E-2</v>
      </c>
      <c r="AH27" s="32">
        <f t="shared" si="10"/>
        <v>2.3E-2</v>
      </c>
    </row>
    <row r="28" spans="1:34" s="45" customFormat="1" ht="15.75">
      <c r="A28" s="46">
        <v>20</v>
      </c>
      <c r="B28" s="1" t="s">
        <v>78</v>
      </c>
      <c r="C28" s="32" t="e">
        <f>SUMIFS('[1]распределение 2013-2017'!$Y$9:$Y$91,'[1]распределение 2013-2017'!$B$9:$B$91,$B28)</f>
        <v>#VALUE!</v>
      </c>
      <c r="D28" s="32">
        <f>'[1]распределение 2013-2017'!AF28</f>
        <v>8.3382309672803796</v>
      </c>
      <c r="E28" s="32">
        <f>'[1]распределение 2013-2017'!AM28</f>
        <v>12.266244061492777</v>
      </c>
      <c r="F28" s="32">
        <f>'[1]распределение 2013-2017'!AT28</f>
        <v>11.965571437046759</v>
      </c>
      <c r="G28" s="32">
        <f>'[1]распределение 2013-2017'!BA28</f>
        <v>2.5524535341800849</v>
      </c>
      <c r="H28" s="32">
        <v>8.3382309672803796</v>
      </c>
      <c r="I28" s="32">
        <v>12.266244061492777</v>
      </c>
      <c r="J28" s="32">
        <v>11.965571437046759</v>
      </c>
      <c r="K28" s="32">
        <v>2.5524535341800849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32">
        <v>3.1E-2</v>
      </c>
      <c r="Q28" s="32">
        <f t="shared" si="8"/>
        <v>0.55600000000000005</v>
      </c>
      <c r="R28" s="32">
        <f t="shared" si="8"/>
        <v>0.81799999999999995</v>
      </c>
      <c r="S28" s="32">
        <f t="shared" si="8"/>
        <v>0.79800000000000004</v>
      </c>
      <c r="T28" s="32">
        <f t="shared" si="8"/>
        <v>0.17</v>
      </c>
      <c r="U28" s="47">
        <f t="shared" si="9"/>
        <v>0</v>
      </c>
      <c r="V28" s="47">
        <f t="shared" si="9"/>
        <v>0</v>
      </c>
      <c r="W28" s="47">
        <f t="shared" si="9"/>
        <v>0</v>
      </c>
      <c r="X28" s="47">
        <f t="shared" si="9"/>
        <v>0</v>
      </c>
      <c r="Y28" s="43">
        <f t="shared" si="4"/>
        <v>0</v>
      </c>
      <c r="Z28" s="32">
        <f>ROUNDDOWN(MMULT($L28:$O28,[1]коэффициенты!B$12:B$15),5)</f>
        <v>0</v>
      </c>
      <c r="AA28" s="32">
        <f>ROUNDDOWN(MMULT($L28:$O28,[1]коэффициенты!C$12:C$15),5)</f>
        <v>0</v>
      </c>
      <c r="AB28" s="32">
        <f>ROUNDDOWN(MMULT($L28:$O28,[1]коэффициенты!D$12:D$15),5)</f>
        <v>0</v>
      </c>
      <c r="AC28" s="32">
        <f>ROUNDDOWN(MMULT($L28:$O28,[1]коэффициенты!E$12:E$15),5)</f>
        <v>0</v>
      </c>
      <c r="AD28" s="48">
        <f t="shared" si="5"/>
        <v>0</v>
      </c>
      <c r="AE28" s="32">
        <f t="shared" si="10"/>
        <v>0</v>
      </c>
      <c r="AF28" s="32">
        <f t="shared" si="10"/>
        <v>0</v>
      </c>
      <c r="AG28" s="32">
        <f t="shared" si="10"/>
        <v>0</v>
      </c>
      <c r="AH28" s="32">
        <f t="shared" si="10"/>
        <v>0</v>
      </c>
    </row>
    <row r="29" spans="1:34" s="45" customFormat="1" ht="15.75">
      <c r="A29" s="46">
        <v>21</v>
      </c>
      <c r="B29" s="52" t="s">
        <v>68</v>
      </c>
      <c r="C29" s="32" t="e">
        <f>SUMIFS('[1]распределение 2013-2017'!$Y$9:$Y$91,'[1]распределение 2013-2017'!$B$9:$B$91,$B29)</f>
        <v>#VALUE!</v>
      </c>
      <c r="D29" s="32">
        <f>'[1]распределение 2013-2017'!AF29</f>
        <v>9.3575354469089902</v>
      </c>
      <c r="E29" s="32">
        <f>'[1]распределение 2013-2017'!AM29</f>
        <v>11.272211451198062</v>
      </c>
      <c r="F29" s="32">
        <f>'[1]распределение 2013-2017'!AT29</f>
        <v>11.299713708551382</v>
      </c>
      <c r="G29" s="32">
        <f>'[1]распределение 2013-2017'!BA29</f>
        <v>2.4029393933415655</v>
      </c>
      <c r="H29" s="32">
        <v>9.088003844007698</v>
      </c>
      <c r="I29" s="32">
        <v>10.947530103430653</v>
      </c>
      <c r="J29" s="32">
        <v>10.974240194133909</v>
      </c>
      <c r="K29" s="32">
        <v>2.3337258584277389</v>
      </c>
      <c r="L29" s="47">
        <f t="shared" si="7"/>
        <v>0.26953160290129219</v>
      </c>
      <c r="M29" s="47">
        <f t="shared" si="7"/>
        <v>0.32468134776740953</v>
      </c>
      <c r="N29" s="47">
        <f t="shared" si="7"/>
        <v>0.32547351441747274</v>
      </c>
      <c r="O29" s="47">
        <f t="shared" si="7"/>
        <v>6.9213534913826535E-2</v>
      </c>
      <c r="P29" s="32">
        <v>0</v>
      </c>
      <c r="Q29" s="32">
        <f t="shared" si="8"/>
        <v>0.624</v>
      </c>
      <c r="R29" s="32">
        <f t="shared" si="8"/>
        <v>0.751</v>
      </c>
      <c r="S29" s="32">
        <f t="shared" si="8"/>
        <v>0.753</v>
      </c>
      <c r="T29" s="32">
        <f t="shared" si="8"/>
        <v>0.16</v>
      </c>
      <c r="U29" s="47">
        <f t="shared" si="9"/>
        <v>1.7999999999999999E-2</v>
      </c>
      <c r="V29" s="47">
        <f t="shared" si="9"/>
        <v>2.1999999999999999E-2</v>
      </c>
      <c r="W29" s="47">
        <f t="shared" si="9"/>
        <v>2.1999999999999999E-2</v>
      </c>
      <c r="X29" s="47">
        <f t="shared" si="9"/>
        <v>5.0000000000000001E-3</v>
      </c>
      <c r="Y29" s="43">
        <f t="shared" si="4"/>
        <v>0.98887999999999998</v>
      </c>
      <c r="Z29" s="32">
        <f>ROUNDDOWN(MMULT($L29:$O29,[1]коэффициенты!B$12:B$15),5)</f>
        <v>5.3900000000000003E-2</v>
      </c>
      <c r="AA29" s="32">
        <f>ROUNDDOWN(MMULT($L29:$O29,[1]коэффициенты!C$12:C$15),5)</f>
        <v>0.24013000000000001</v>
      </c>
      <c r="AB29" s="32">
        <f>ROUNDDOWN(MMULT($L29:$O29,[1]коэффициенты!D$12:D$15),5)</f>
        <v>0.31656000000000001</v>
      </c>
      <c r="AC29" s="32">
        <f>ROUNDDOWN(MMULT($L29:$O29,[1]коэффициенты!E$12:E$15),5)</f>
        <v>0.37829000000000002</v>
      </c>
      <c r="AD29" s="48">
        <f t="shared" si="5"/>
        <v>6.6000000000000003E-2</v>
      </c>
      <c r="AE29" s="32">
        <f t="shared" si="10"/>
        <v>4.0000000000000001E-3</v>
      </c>
      <c r="AF29" s="32">
        <f t="shared" si="10"/>
        <v>1.6E-2</v>
      </c>
      <c r="AG29" s="32">
        <f t="shared" si="10"/>
        <v>2.1000000000000001E-2</v>
      </c>
      <c r="AH29" s="32">
        <f t="shared" si="10"/>
        <v>2.5000000000000001E-2</v>
      </c>
    </row>
    <row r="30" spans="1:34" s="45" customFormat="1" ht="15.75">
      <c r="A30" s="46">
        <v>22</v>
      </c>
      <c r="B30" s="1" t="s">
        <v>17</v>
      </c>
      <c r="C30" s="32" t="e">
        <f>SUMIFS('[1]распределение 2013-2017'!$Y$9:$Y$91,'[1]распределение 2013-2017'!$B$9:$B$91,$B30)</f>
        <v>#VALUE!</v>
      </c>
      <c r="D30" s="32">
        <f>'[1]распределение 2013-2017'!AF30</f>
        <v>122.34310325721951</v>
      </c>
      <c r="E30" s="32">
        <f>'[1]распределение 2013-2017'!AM30</f>
        <v>127.47624227240166</v>
      </c>
      <c r="F30" s="32">
        <f>'[1]распределение 2013-2017'!AT30</f>
        <v>124.88134938129043</v>
      </c>
      <c r="G30" s="32">
        <f>'[1]распределение 2013-2017'!BA30</f>
        <v>44.589665089088513</v>
      </c>
      <c r="H30" s="32">
        <v>122.34310325721951</v>
      </c>
      <c r="I30" s="32">
        <v>127.47624227240166</v>
      </c>
      <c r="J30" s="32">
        <v>124.88134938129043</v>
      </c>
      <c r="K30" s="32">
        <v>44.589665089088513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32">
        <v>4.4029999999999996</v>
      </c>
      <c r="Q30" s="32">
        <f t="shared" si="8"/>
        <v>8.1560000000000006</v>
      </c>
      <c r="R30" s="32">
        <f t="shared" si="8"/>
        <v>8.4979999999999993</v>
      </c>
      <c r="S30" s="32">
        <f t="shared" si="8"/>
        <v>8.3249999999999993</v>
      </c>
      <c r="T30" s="32">
        <f t="shared" si="8"/>
        <v>2.9729999999999999</v>
      </c>
      <c r="U30" s="47">
        <f t="shared" si="9"/>
        <v>0</v>
      </c>
      <c r="V30" s="47">
        <f t="shared" si="9"/>
        <v>0</v>
      </c>
      <c r="W30" s="47">
        <f t="shared" si="9"/>
        <v>0</v>
      </c>
      <c r="X30" s="47">
        <f t="shared" si="9"/>
        <v>0</v>
      </c>
      <c r="Y30" s="43">
        <f t="shared" si="4"/>
        <v>0</v>
      </c>
      <c r="Z30" s="32">
        <f>ROUNDDOWN(MMULT($L30:$O30,[1]коэффициенты!B$12:B$15),5)</f>
        <v>0</v>
      </c>
      <c r="AA30" s="32">
        <f>ROUNDDOWN(MMULT($L30:$O30,[1]коэффициенты!C$12:C$15),5)</f>
        <v>0</v>
      </c>
      <c r="AB30" s="32">
        <f>ROUNDDOWN(MMULT($L30:$O30,[1]коэффициенты!D$12:D$15),5)</f>
        <v>0</v>
      </c>
      <c r="AC30" s="32">
        <f>ROUNDDOWN(MMULT($L30:$O30,[1]коэффициенты!E$12:E$15),5)</f>
        <v>0</v>
      </c>
      <c r="AD30" s="48">
        <f t="shared" si="5"/>
        <v>0</v>
      </c>
      <c r="AE30" s="32">
        <f t="shared" si="10"/>
        <v>0</v>
      </c>
      <c r="AF30" s="32">
        <f t="shared" si="10"/>
        <v>0</v>
      </c>
      <c r="AG30" s="32">
        <f t="shared" si="10"/>
        <v>0</v>
      </c>
      <c r="AH30" s="32">
        <f t="shared" si="10"/>
        <v>0</v>
      </c>
    </row>
    <row r="31" spans="1:34" s="45" customFormat="1" ht="15.75">
      <c r="A31" s="46">
        <v>23</v>
      </c>
      <c r="B31" s="1" t="s">
        <v>69</v>
      </c>
      <c r="C31" s="32" t="e">
        <f>SUMIFS('[1]распределение 2013-2017'!$Y$9:$Y$91,'[1]распределение 2013-2017'!$B$9:$B$91,$B31)</f>
        <v>#VALUE!</v>
      </c>
      <c r="D31" s="32">
        <f>'[1]распределение 2013-2017'!AF31</f>
        <v>20.953516816219455</v>
      </c>
      <c r="E31" s="32">
        <f>'[1]распределение 2013-2017'!AM31</f>
        <v>20.24176930565045</v>
      </c>
      <c r="F31" s="32">
        <f>'[1]распределение 2013-2017'!AT31</f>
        <v>21.279442760777076</v>
      </c>
      <c r="G31" s="32">
        <f>'[1]распределение 2013-2017'!BA31</f>
        <v>5.2530511173530137</v>
      </c>
      <c r="H31" s="32">
        <v>20.240628387587336</v>
      </c>
      <c r="I31" s="32">
        <v>19.553096218473549</v>
      </c>
      <c r="J31" s="32">
        <v>20.555465557095687</v>
      </c>
      <c r="K31" s="32">
        <v>5.0743298368434253</v>
      </c>
      <c r="L31" s="47">
        <f t="shared" si="7"/>
        <v>0.71288842863211954</v>
      </c>
      <c r="M31" s="47">
        <f t="shared" si="7"/>
        <v>0.68867308717690179</v>
      </c>
      <c r="N31" s="47">
        <f t="shared" si="7"/>
        <v>0.72397720368138962</v>
      </c>
      <c r="O31" s="47">
        <f t="shared" si="7"/>
        <v>0.17872128050958835</v>
      </c>
      <c r="P31" s="32">
        <v>1.3520000000000001</v>
      </c>
      <c r="Q31" s="32">
        <f t="shared" si="8"/>
        <v>1.397</v>
      </c>
      <c r="R31" s="32">
        <f t="shared" si="8"/>
        <v>1.349</v>
      </c>
      <c r="S31" s="32">
        <f t="shared" si="8"/>
        <v>1.419</v>
      </c>
      <c r="T31" s="32">
        <f t="shared" si="8"/>
        <v>0.35</v>
      </c>
      <c r="U31" s="47">
        <f t="shared" si="9"/>
        <v>4.8000000000000001E-2</v>
      </c>
      <c r="V31" s="47">
        <f t="shared" si="9"/>
        <v>4.5999999999999999E-2</v>
      </c>
      <c r="W31" s="47">
        <f t="shared" si="9"/>
        <v>4.8000000000000001E-2</v>
      </c>
      <c r="X31" s="47">
        <f t="shared" si="9"/>
        <v>1.2E-2</v>
      </c>
      <c r="Y31" s="43">
        <f t="shared" si="4"/>
        <v>2.3042400000000001</v>
      </c>
      <c r="Z31" s="32">
        <f>ROUNDDOWN(MMULT($L31:$O31,[1]коэффициенты!B$12:B$15),5)</f>
        <v>0.14257</v>
      </c>
      <c r="AA31" s="32">
        <f>ROUNDDOWN(MMULT($L31:$O31,[1]коэффициенты!C$12:C$15),5)</f>
        <v>0.60111000000000003</v>
      </c>
      <c r="AB31" s="32">
        <f>ROUNDDOWN(MMULT($L31:$O31,[1]коэффициенты!D$12:D$15),5)</f>
        <v>0.69935999999999998</v>
      </c>
      <c r="AC31" s="32">
        <f>ROUNDDOWN(MMULT($L31:$O31,[1]коэффициенты!E$12:E$15),5)</f>
        <v>0.86119999999999997</v>
      </c>
      <c r="AD31" s="48">
        <f t="shared" si="5"/>
        <v>0.154</v>
      </c>
      <c r="AE31" s="32">
        <f t="shared" si="10"/>
        <v>0.01</v>
      </c>
      <c r="AF31" s="32">
        <f t="shared" si="10"/>
        <v>0.04</v>
      </c>
      <c r="AG31" s="32">
        <f t="shared" si="10"/>
        <v>4.7E-2</v>
      </c>
      <c r="AH31" s="32">
        <f t="shared" si="10"/>
        <v>5.7000000000000002E-2</v>
      </c>
    </row>
    <row r="32" spans="1:34" s="45" customFormat="1" ht="15.75">
      <c r="A32" s="46">
        <v>24</v>
      </c>
      <c r="B32" s="1" t="s">
        <v>18</v>
      </c>
      <c r="C32" s="32" t="e">
        <f>SUMIFS('[1]распределение 2013-2017'!$Y$9:$Y$91,'[1]распределение 2013-2017'!$B$9:$B$91,$B32)</f>
        <v>#VALUE!</v>
      </c>
      <c r="D32" s="32">
        <f>'[1]распределение 2013-2017'!AF32</f>
        <v>13.617582984735472</v>
      </c>
      <c r="E32" s="32">
        <f>'[1]распределение 2013-2017'!AM32</f>
        <v>13.777843562632066</v>
      </c>
      <c r="F32" s="32">
        <f>'[1]распределение 2013-2017'!AT32</f>
        <v>14.57042864039528</v>
      </c>
      <c r="G32" s="32">
        <f>'[1]распределение 2013-2017'!BA32</f>
        <v>5.1936148122371844</v>
      </c>
      <c r="H32" s="32">
        <v>13.617582984735472</v>
      </c>
      <c r="I32" s="32">
        <v>13.777843562632066</v>
      </c>
      <c r="J32" s="32">
        <v>14.57042864039528</v>
      </c>
      <c r="K32" s="32">
        <v>5.1936148122371844</v>
      </c>
      <c r="L32" s="47">
        <f t="shared" si="7"/>
        <v>0</v>
      </c>
      <c r="M32" s="47">
        <f t="shared" si="7"/>
        <v>0</v>
      </c>
      <c r="N32" s="47">
        <f t="shared" si="7"/>
        <v>0</v>
      </c>
      <c r="O32" s="47">
        <f t="shared" si="7"/>
        <v>0</v>
      </c>
      <c r="P32" s="32">
        <v>2.1720000000000002</v>
      </c>
      <c r="Q32" s="32">
        <f t="shared" si="8"/>
        <v>0.90800000000000003</v>
      </c>
      <c r="R32" s="32">
        <f t="shared" si="8"/>
        <v>0.91900000000000004</v>
      </c>
      <c r="S32" s="32">
        <f t="shared" si="8"/>
        <v>0.97099999999999997</v>
      </c>
      <c r="T32" s="32">
        <f t="shared" si="8"/>
        <v>0.34599999999999997</v>
      </c>
      <c r="U32" s="47">
        <f t="shared" si="9"/>
        <v>0</v>
      </c>
      <c r="V32" s="47">
        <f t="shared" si="9"/>
        <v>0</v>
      </c>
      <c r="W32" s="47">
        <f t="shared" si="9"/>
        <v>0</v>
      </c>
      <c r="X32" s="47">
        <f t="shared" si="9"/>
        <v>0</v>
      </c>
      <c r="Y32" s="43">
        <f t="shared" si="4"/>
        <v>0</v>
      </c>
      <c r="Z32" s="32">
        <f>ROUNDDOWN(MMULT($L32:$O32,[1]коэффициенты!B$12:B$15),5)</f>
        <v>0</v>
      </c>
      <c r="AA32" s="32">
        <f>ROUNDDOWN(MMULT($L32:$O32,[1]коэффициенты!C$12:C$15),5)</f>
        <v>0</v>
      </c>
      <c r="AB32" s="32">
        <f>ROUNDDOWN(MMULT($L32:$O32,[1]коэффициенты!D$12:D$15),5)</f>
        <v>0</v>
      </c>
      <c r="AC32" s="32">
        <f>ROUNDDOWN(MMULT($L32:$O32,[1]коэффициенты!E$12:E$15),5)</f>
        <v>0</v>
      </c>
      <c r="AD32" s="48">
        <f t="shared" si="5"/>
        <v>0</v>
      </c>
      <c r="AE32" s="32">
        <f t="shared" si="10"/>
        <v>0</v>
      </c>
      <c r="AF32" s="32">
        <f t="shared" si="10"/>
        <v>0</v>
      </c>
      <c r="AG32" s="32">
        <f t="shared" si="10"/>
        <v>0</v>
      </c>
      <c r="AH32" s="32">
        <f t="shared" si="10"/>
        <v>0</v>
      </c>
    </row>
    <row r="33" spans="1:34" s="45" customFormat="1" ht="15.75">
      <c r="A33" s="46">
        <v>25</v>
      </c>
      <c r="B33" s="1" t="s">
        <v>19</v>
      </c>
      <c r="C33" s="32" t="e">
        <f>SUMIFS('[1]распределение 2013-2017'!$Y$9:$Y$91,'[1]распределение 2013-2017'!$B$9:$B$91,$B33)</f>
        <v>#VALUE!</v>
      </c>
      <c r="D33" s="32">
        <f>'[1]распределение 2013-2017'!AF33</f>
        <v>10.832030532640495</v>
      </c>
      <c r="E33" s="32">
        <f>'[1]распределение 2013-2017'!AM33</f>
        <v>10.210060362731454</v>
      </c>
      <c r="F33" s="32">
        <f>'[1]распределение 2013-2017'!AT33</f>
        <v>10.015121478713523</v>
      </c>
      <c r="G33" s="32">
        <f>'[1]распределение 2013-2017'!BA33</f>
        <v>3.0037276259145376</v>
      </c>
      <c r="H33" s="32">
        <v>10.832030532640495</v>
      </c>
      <c r="I33" s="32">
        <v>10.210060362731454</v>
      </c>
      <c r="J33" s="32">
        <v>10.015121478713523</v>
      </c>
      <c r="K33" s="32">
        <v>3.0037276259145376</v>
      </c>
      <c r="L33" s="47">
        <f t="shared" si="7"/>
        <v>0</v>
      </c>
      <c r="M33" s="47">
        <f t="shared" si="7"/>
        <v>0</v>
      </c>
      <c r="N33" s="47">
        <f t="shared" si="7"/>
        <v>0</v>
      </c>
      <c r="O33" s="47">
        <f t="shared" si="7"/>
        <v>0</v>
      </c>
      <c r="P33" s="32">
        <v>1.8109999999999999</v>
      </c>
      <c r="Q33" s="32">
        <f t="shared" si="8"/>
        <v>0.72199999999999998</v>
      </c>
      <c r="R33" s="32">
        <f t="shared" si="8"/>
        <v>0.68100000000000005</v>
      </c>
      <c r="S33" s="32">
        <f t="shared" si="8"/>
        <v>0.66800000000000004</v>
      </c>
      <c r="T33" s="32">
        <f t="shared" si="8"/>
        <v>0.2</v>
      </c>
      <c r="U33" s="47">
        <f t="shared" si="9"/>
        <v>0</v>
      </c>
      <c r="V33" s="47">
        <f t="shared" si="9"/>
        <v>0</v>
      </c>
      <c r="W33" s="47">
        <f t="shared" si="9"/>
        <v>0</v>
      </c>
      <c r="X33" s="47">
        <f t="shared" si="9"/>
        <v>0</v>
      </c>
      <c r="Y33" s="43">
        <f t="shared" si="4"/>
        <v>0</v>
      </c>
      <c r="Z33" s="32">
        <f>ROUNDDOWN(MMULT($L33:$O33,[1]коэффициенты!B$12:B$15),5)</f>
        <v>0</v>
      </c>
      <c r="AA33" s="32">
        <f>ROUNDDOWN(MMULT($L33:$O33,[1]коэффициенты!C$12:C$15),5)</f>
        <v>0</v>
      </c>
      <c r="AB33" s="32">
        <f>ROUNDDOWN(MMULT($L33:$O33,[1]коэффициенты!D$12:D$15),5)</f>
        <v>0</v>
      </c>
      <c r="AC33" s="32">
        <f>ROUNDDOWN(MMULT($L33:$O33,[1]коэффициенты!E$12:E$15),5)</f>
        <v>0</v>
      </c>
      <c r="AD33" s="48">
        <f t="shared" si="5"/>
        <v>0</v>
      </c>
      <c r="AE33" s="32">
        <f t="shared" si="10"/>
        <v>0</v>
      </c>
      <c r="AF33" s="32">
        <f t="shared" si="10"/>
        <v>0</v>
      </c>
      <c r="AG33" s="32">
        <f t="shared" si="10"/>
        <v>0</v>
      </c>
      <c r="AH33" s="32">
        <f t="shared" si="10"/>
        <v>0</v>
      </c>
    </row>
    <row r="34" spans="1:34" s="45" customFormat="1" ht="15.75">
      <c r="A34" s="46">
        <v>26</v>
      </c>
      <c r="B34" s="1" t="s">
        <v>20</v>
      </c>
      <c r="C34" s="32" t="e">
        <f>SUMIFS('[1]распределение 2013-2017'!$Y$9:$Y$91,'[1]распределение 2013-2017'!$B$9:$B$91,$B34)</f>
        <v>#VALUE!</v>
      </c>
      <c r="D34" s="32">
        <f>'[1]распределение 2013-2017'!AF34</f>
        <v>59.548672406138181</v>
      </c>
      <c r="E34" s="32">
        <f>'[1]распределение 2013-2017'!AM34</f>
        <v>56.563806875369828</v>
      </c>
      <c r="F34" s="32">
        <f>'[1]распределение 2013-2017'!AT34</f>
        <v>55.801561056947619</v>
      </c>
      <c r="G34" s="32">
        <f>'[1]распределение 2013-2017'!BA34</f>
        <v>20.021449661544395</v>
      </c>
      <c r="H34" s="32">
        <v>59.548672406138181</v>
      </c>
      <c r="I34" s="32">
        <v>56.563806875369828</v>
      </c>
      <c r="J34" s="32">
        <v>55.801561056947619</v>
      </c>
      <c r="K34" s="32">
        <v>20.021449661544395</v>
      </c>
      <c r="L34" s="47">
        <f t="shared" si="7"/>
        <v>0</v>
      </c>
      <c r="M34" s="47">
        <f t="shared" si="7"/>
        <v>0</v>
      </c>
      <c r="N34" s="47">
        <f t="shared" si="7"/>
        <v>0</v>
      </c>
      <c r="O34" s="47">
        <f t="shared" si="7"/>
        <v>0</v>
      </c>
      <c r="P34" s="32">
        <v>3.0390000000000001</v>
      </c>
      <c r="Q34" s="32">
        <f t="shared" si="8"/>
        <v>3.97</v>
      </c>
      <c r="R34" s="32">
        <f t="shared" si="8"/>
        <v>3.7709999999999999</v>
      </c>
      <c r="S34" s="32">
        <f t="shared" si="8"/>
        <v>3.72</v>
      </c>
      <c r="T34" s="32">
        <f t="shared" si="8"/>
        <v>1.335</v>
      </c>
      <c r="U34" s="47">
        <f t="shared" si="9"/>
        <v>0</v>
      </c>
      <c r="V34" s="47">
        <f t="shared" si="9"/>
        <v>0</v>
      </c>
      <c r="W34" s="47">
        <f t="shared" si="9"/>
        <v>0</v>
      </c>
      <c r="X34" s="47">
        <f t="shared" si="9"/>
        <v>0</v>
      </c>
      <c r="Y34" s="43">
        <f t="shared" si="4"/>
        <v>0</v>
      </c>
      <c r="Z34" s="32">
        <f>ROUNDDOWN(MMULT($L34:$O34,[1]коэффициенты!B$12:B$15),5)</f>
        <v>0</v>
      </c>
      <c r="AA34" s="32">
        <f>ROUNDDOWN(MMULT($L34:$O34,[1]коэффициенты!C$12:C$15),5)</f>
        <v>0</v>
      </c>
      <c r="AB34" s="32">
        <f>ROUNDDOWN(MMULT($L34:$O34,[1]коэффициенты!D$12:D$15),5)</f>
        <v>0</v>
      </c>
      <c r="AC34" s="32">
        <f>ROUNDDOWN(MMULT($L34:$O34,[1]коэффициенты!E$12:E$15),5)</f>
        <v>0</v>
      </c>
      <c r="AD34" s="48">
        <f t="shared" si="5"/>
        <v>0</v>
      </c>
      <c r="AE34" s="32">
        <f t="shared" si="10"/>
        <v>0</v>
      </c>
      <c r="AF34" s="32">
        <f t="shared" si="10"/>
        <v>0</v>
      </c>
      <c r="AG34" s="32">
        <f t="shared" si="10"/>
        <v>0</v>
      </c>
      <c r="AH34" s="32">
        <f t="shared" si="10"/>
        <v>0</v>
      </c>
    </row>
    <row r="35" spans="1:34" s="45" customFormat="1" ht="15.75">
      <c r="A35" s="46">
        <v>27</v>
      </c>
      <c r="B35" s="1" t="s">
        <v>70</v>
      </c>
      <c r="C35" s="32" t="e">
        <f>SUMIFS('[1]распределение 2013-2017'!$Y$9:$Y$91,'[1]распределение 2013-2017'!$B$9:$B$91,$B35)</f>
        <v>#VALUE!</v>
      </c>
      <c r="D35" s="32">
        <f>'[1]распределение 2013-2017'!AF35</f>
        <v>24.709074629034166</v>
      </c>
      <c r="E35" s="32">
        <f>'[1]распределение 2013-2017'!AM35</f>
        <v>24.170678415896909</v>
      </c>
      <c r="F35" s="32">
        <f>'[1]распределение 2013-2017'!AT35</f>
        <v>24.677075238519937</v>
      </c>
      <c r="G35" s="32">
        <f>'[1]распределение 2013-2017'!BA35</f>
        <v>6.2162517165489986</v>
      </c>
      <c r="H35" s="32">
        <v>23.826557676786063</v>
      </c>
      <c r="I35" s="32">
        <v>23.307390989329278</v>
      </c>
      <c r="J35" s="32">
        <v>23.795701186401214</v>
      </c>
      <c r="K35" s="32">
        <v>5.994230147483453</v>
      </c>
      <c r="L35" s="47">
        <f t="shared" si="7"/>
        <v>0.88251695224810334</v>
      </c>
      <c r="M35" s="47">
        <f t="shared" si="7"/>
        <v>0.86328742656763069</v>
      </c>
      <c r="N35" s="47">
        <f t="shared" si="7"/>
        <v>0.88137405211872277</v>
      </c>
      <c r="O35" s="47">
        <f t="shared" si="7"/>
        <v>0.2220215690655456</v>
      </c>
      <c r="P35" s="32">
        <v>0.40799999999999997</v>
      </c>
      <c r="Q35" s="32">
        <f t="shared" si="8"/>
        <v>1.647</v>
      </c>
      <c r="R35" s="32">
        <f t="shared" si="8"/>
        <v>1.611</v>
      </c>
      <c r="S35" s="32">
        <f t="shared" si="8"/>
        <v>1.645</v>
      </c>
      <c r="T35" s="32">
        <f t="shared" si="8"/>
        <v>0.41399999999999998</v>
      </c>
      <c r="U35" s="47">
        <f t="shared" si="9"/>
        <v>5.8999999999999997E-2</v>
      </c>
      <c r="V35" s="47">
        <f t="shared" si="9"/>
        <v>5.8000000000000003E-2</v>
      </c>
      <c r="W35" s="47">
        <f t="shared" si="9"/>
        <v>5.8999999999999997E-2</v>
      </c>
      <c r="X35" s="47">
        <f t="shared" si="9"/>
        <v>1.4999999999999999E-2</v>
      </c>
      <c r="Y35" s="43">
        <f t="shared" si="4"/>
        <v>2.84918</v>
      </c>
      <c r="Z35" s="32">
        <f>ROUNDDOWN(MMULT($L35:$O35,[1]коэффициенты!B$12:B$15),5)</f>
        <v>0.17649999999999999</v>
      </c>
      <c r="AA35" s="32">
        <f>ROUNDDOWN(MMULT($L35:$O35,[1]коэффициенты!C$12:C$15),5)</f>
        <v>0.74629000000000001</v>
      </c>
      <c r="AB35" s="32">
        <f>ROUNDDOWN(MMULT($L35:$O35,[1]коэффициенты!D$12:D$15),5)</f>
        <v>0.86978</v>
      </c>
      <c r="AC35" s="32">
        <f>ROUNDDOWN(MMULT($L35:$O35,[1]коэффициенты!E$12:E$15),5)</f>
        <v>1.05661</v>
      </c>
      <c r="AD35" s="48">
        <f t="shared" si="5"/>
        <v>0.19</v>
      </c>
      <c r="AE35" s="32">
        <f t="shared" si="10"/>
        <v>1.2E-2</v>
      </c>
      <c r="AF35" s="32">
        <f t="shared" si="10"/>
        <v>0.05</v>
      </c>
      <c r="AG35" s="32">
        <f t="shared" si="10"/>
        <v>5.8000000000000003E-2</v>
      </c>
      <c r="AH35" s="32">
        <f t="shared" si="10"/>
        <v>7.0000000000000007E-2</v>
      </c>
    </row>
    <row r="36" spans="1:34" s="53" customFormat="1" ht="15.75">
      <c r="A36" s="46">
        <v>28</v>
      </c>
      <c r="B36" s="2" t="s">
        <v>71</v>
      </c>
      <c r="C36" s="32" t="e">
        <f>SUMIFS('[1]распределение 2013-2017'!$Y$9:$Y$91,'[1]распределение 2013-2017'!$B$9:$B$91,$B36)</f>
        <v>#VALUE!</v>
      </c>
      <c r="D36" s="32">
        <f>'[1]распределение 2013-2017'!AF36</f>
        <v>3.7760364346311071</v>
      </c>
      <c r="E36" s="32">
        <f>'[1]распределение 2013-2017'!AM36</f>
        <v>3.3601809618166811</v>
      </c>
      <c r="F36" s="32">
        <f>'[1]распределение 2013-2017'!AT36</f>
        <v>3.3005132365401715</v>
      </c>
      <c r="G36" s="32">
        <f>'[1]распределение 2013-2017'!BA36</f>
        <v>1.1764893670120418</v>
      </c>
      <c r="H36" s="32">
        <v>3.7760364346311071</v>
      </c>
      <c r="I36" s="32">
        <v>3.3601809618166811</v>
      </c>
      <c r="J36" s="32">
        <v>3.3005132365401715</v>
      </c>
      <c r="K36" s="32">
        <v>1.1764893670120418</v>
      </c>
      <c r="L36" s="47">
        <f t="shared" si="7"/>
        <v>0</v>
      </c>
      <c r="M36" s="47">
        <f t="shared" si="7"/>
        <v>0</v>
      </c>
      <c r="N36" s="47">
        <f t="shared" si="7"/>
        <v>0</v>
      </c>
      <c r="O36" s="47">
        <f t="shared" si="7"/>
        <v>0</v>
      </c>
      <c r="P36" s="32">
        <v>0.496</v>
      </c>
      <c r="Q36" s="32">
        <f t="shared" si="8"/>
        <v>0.252</v>
      </c>
      <c r="R36" s="32">
        <f t="shared" si="8"/>
        <v>0.224</v>
      </c>
      <c r="S36" s="32">
        <f t="shared" si="8"/>
        <v>0.22</v>
      </c>
      <c r="T36" s="32">
        <f t="shared" si="8"/>
        <v>7.8E-2</v>
      </c>
      <c r="U36" s="47">
        <f t="shared" si="9"/>
        <v>0</v>
      </c>
      <c r="V36" s="47">
        <f t="shared" si="9"/>
        <v>0</v>
      </c>
      <c r="W36" s="47">
        <f t="shared" si="9"/>
        <v>0</v>
      </c>
      <c r="X36" s="47">
        <f t="shared" si="9"/>
        <v>0</v>
      </c>
      <c r="Y36" s="43">
        <f t="shared" si="4"/>
        <v>0</v>
      </c>
      <c r="Z36" s="32">
        <f>ROUNDDOWN(MMULT($L36:$O36,[1]коэффициенты!B$12:B$15),5)</f>
        <v>0</v>
      </c>
      <c r="AA36" s="32">
        <f>ROUNDDOWN(MMULT($L36:$O36,[1]коэффициенты!C$12:C$15),5)</f>
        <v>0</v>
      </c>
      <c r="AB36" s="32">
        <f>ROUNDDOWN(MMULT($L36:$O36,[1]коэффициенты!D$12:D$15),5)</f>
        <v>0</v>
      </c>
      <c r="AC36" s="32">
        <f>ROUNDDOWN(MMULT($L36:$O36,[1]коэффициенты!E$12:E$15),5)</f>
        <v>0</v>
      </c>
      <c r="AD36" s="48">
        <f t="shared" si="5"/>
        <v>0</v>
      </c>
      <c r="AE36" s="32">
        <f t="shared" si="10"/>
        <v>0</v>
      </c>
      <c r="AF36" s="32">
        <f t="shared" si="10"/>
        <v>0</v>
      </c>
      <c r="AG36" s="32">
        <f t="shared" si="10"/>
        <v>0</v>
      </c>
      <c r="AH36" s="32">
        <f t="shared" si="10"/>
        <v>0</v>
      </c>
    </row>
    <row r="37" spans="1:34" s="45" customFormat="1" ht="15.75">
      <c r="A37" s="46">
        <v>29</v>
      </c>
      <c r="B37" s="1" t="s">
        <v>21</v>
      </c>
      <c r="C37" s="32" t="e">
        <f>SUMIFS('[1]распределение 2013-2017'!$Y$9:$Y$91,'[1]распределение 2013-2017'!$B$9:$B$91,$B37)</f>
        <v>#VALUE!</v>
      </c>
      <c r="D37" s="32">
        <f>'[1]распределение 2013-2017'!AF37</f>
        <v>46.552522502828708</v>
      </c>
      <c r="E37" s="32">
        <f>'[1]распределение 2013-2017'!AM37</f>
        <v>44.561461656627486</v>
      </c>
      <c r="F37" s="32">
        <f>'[1]распределение 2013-2017'!AT37</f>
        <v>43.649954634243329</v>
      </c>
      <c r="G37" s="32">
        <f>'[1]распределение 2013-2017'!BA37</f>
        <v>15.658921206300461</v>
      </c>
      <c r="H37" s="32">
        <v>39.770841467868586</v>
      </c>
      <c r="I37" s="32">
        <v>38.069834497465699</v>
      </c>
      <c r="J37" s="32">
        <v>37.291114047206811</v>
      </c>
      <c r="K37" s="32">
        <v>13.377759987458887</v>
      </c>
      <c r="L37" s="47">
        <f t="shared" si="7"/>
        <v>6.7816810349601226</v>
      </c>
      <c r="M37" s="47">
        <f t="shared" si="7"/>
        <v>6.4916271591617871</v>
      </c>
      <c r="N37" s="47">
        <f t="shared" si="7"/>
        <v>6.3588405870365179</v>
      </c>
      <c r="O37" s="47">
        <f t="shared" si="7"/>
        <v>2.2811612188415733</v>
      </c>
      <c r="P37" s="32">
        <v>2.827</v>
      </c>
      <c r="Q37" s="32">
        <f t="shared" si="8"/>
        <v>3.1040000000000001</v>
      </c>
      <c r="R37" s="32">
        <f t="shared" si="8"/>
        <v>2.9710000000000001</v>
      </c>
      <c r="S37" s="32">
        <f t="shared" si="8"/>
        <v>2.91</v>
      </c>
      <c r="T37" s="32">
        <f t="shared" si="8"/>
        <v>1.044</v>
      </c>
      <c r="U37" s="47">
        <f t="shared" si="9"/>
        <v>0.45200000000000001</v>
      </c>
      <c r="V37" s="47">
        <f t="shared" si="9"/>
        <v>0.433</v>
      </c>
      <c r="W37" s="47">
        <f t="shared" si="9"/>
        <v>0.42399999999999999</v>
      </c>
      <c r="X37" s="47">
        <f t="shared" si="9"/>
        <v>0.152</v>
      </c>
      <c r="Y37" s="43">
        <f t="shared" si="4"/>
        <v>21.91328</v>
      </c>
      <c r="Z37" s="32">
        <f>ROUNDDOWN(MMULT($L37:$O37,[1]коэффициенты!B$12:B$15),5)</f>
        <v>1.35633</v>
      </c>
      <c r="AA37" s="32">
        <f>ROUNDDOWN(MMULT($L37:$O37,[1]коэффициенты!C$12:C$15),5)</f>
        <v>5.70641</v>
      </c>
      <c r="AB37" s="32">
        <f>ROUNDDOWN(MMULT($L37:$O37,[1]коэффициенты!D$12:D$15),5)</f>
        <v>6.5085699999999997</v>
      </c>
      <c r="AC37" s="32">
        <f>ROUNDDOWN(MMULT($L37:$O37,[1]коэффициенты!E$12:E$15),5)</f>
        <v>8.3419699999999999</v>
      </c>
      <c r="AD37" s="48">
        <f t="shared" si="5"/>
        <v>1.46</v>
      </c>
      <c r="AE37" s="32">
        <f t="shared" si="10"/>
        <v>0.09</v>
      </c>
      <c r="AF37" s="32">
        <f t="shared" si="10"/>
        <v>0.38</v>
      </c>
      <c r="AG37" s="32">
        <f t="shared" si="10"/>
        <v>0.434</v>
      </c>
      <c r="AH37" s="32">
        <f t="shared" si="10"/>
        <v>0.55600000000000005</v>
      </c>
    </row>
    <row r="38" spans="1:34" s="45" customFormat="1" ht="15.75">
      <c r="A38" s="46">
        <v>30</v>
      </c>
      <c r="B38" s="1" t="s">
        <v>22</v>
      </c>
      <c r="C38" s="32" t="e">
        <f>SUMIFS('[1]распределение 2013-2017'!$Y$9:$Y$91,'[1]распределение 2013-2017'!$B$9:$B$91,$B38)</f>
        <v>#VALUE!</v>
      </c>
      <c r="D38" s="32">
        <f>'[1]распределение 2013-2017'!AF38</f>
        <v>17.599856374258323</v>
      </c>
      <c r="E38" s="32">
        <f>'[1]распределение 2013-2017'!AM38</f>
        <v>16.758648861099427</v>
      </c>
      <c r="F38" s="32">
        <f>'[1]распределение 2013-2017'!AT38</f>
        <v>16.397166243711109</v>
      </c>
      <c r="G38" s="32">
        <f>'[1]распределение 2013-2017'!BA38</f>
        <v>5.844858520931183</v>
      </c>
      <c r="H38" s="32">
        <v>17.599856374258323</v>
      </c>
      <c r="I38" s="32">
        <v>16.758648861099427</v>
      </c>
      <c r="J38" s="32">
        <v>16.397166243711109</v>
      </c>
      <c r="K38" s="32">
        <v>5.844858520931183</v>
      </c>
      <c r="L38" s="47">
        <f t="shared" si="7"/>
        <v>0</v>
      </c>
      <c r="M38" s="47">
        <f t="shared" si="7"/>
        <v>0</v>
      </c>
      <c r="N38" s="47">
        <f t="shared" si="7"/>
        <v>0</v>
      </c>
      <c r="O38" s="47">
        <f t="shared" si="7"/>
        <v>0</v>
      </c>
      <c r="P38" s="32">
        <v>1.2290000000000001</v>
      </c>
      <c r="Q38" s="32">
        <f t="shared" si="8"/>
        <v>1.173</v>
      </c>
      <c r="R38" s="32">
        <f t="shared" si="8"/>
        <v>1.117</v>
      </c>
      <c r="S38" s="32">
        <f t="shared" si="8"/>
        <v>1.093</v>
      </c>
      <c r="T38" s="32">
        <f t="shared" si="8"/>
        <v>0.39</v>
      </c>
      <c r="U38" s="47">
        <f t="shared" si="9"/>
        <v>0</v>
      </c>
      <c r="V38" s="47">
        <f t="shared" si="9"/>
        <v>0</v>
      </c>
      <c r="W38" s="47">
        <f t="shared" si="9"/>
        <v>0</v>
      </c>
      <c r="X38" s="47">
        <f t="shared" si="9"/>
        <v>0</v>
      </c>
      <c r="Y38" s="43">
        <f t="shared" si="4"/>
        <v>0</v>
      </c>
      <c r="Z38" s="32">
        <f>ROUNDDOWN(MMULT($L38:$O38,[1]коэффициенты!B$12:B$15),5)</f>
        <v>0</v>
      </c>
      <c r="AA38" s="32">
        <f>ROUNDDOWN(MMULT($L38:$O38,[1]коэффициенты!C$12:C$15),5)</f>
        <v>0</v>
      </c>
      <c r="AB38" s="32">
        <f>ROUNDDOWN(MMULT($L38:$O38,[1]коэффициенты!D$12:D$15),5)</f>
        <v>0</v>
      </c>
      <c r="AC38" s="32">
        <f>ROUNDDOWN(MMULT($L38:$O38,[1]коэффициенты!E$12:E$15),5)</f>
        <v>0</v>
      </c>
      <c r="AD38" s="48">
        <f t="shared" si="5"/>
        <v>0</v>
      </c>
      <c r="AE38" s="32">
        <f t="shared" si="10"/>
        <v>0</v>
      </c>
      <c r="AF38" s="32">
        <f t="shared" si="10"/>
        <v>0</v>
      </c>
      <c r="AG38" s="32">
        <f t="shared" si="10"/>
        <v>0</v>
      </c>
      <c r="AH38" s="32">
        <f t="shared" si="10"/>
        <v>0</v>
      </c>
    </row>
    <row r="39" spans="1:34" s="45" customFormat="1" ht="15.75">
      <c r="A39" s="46">
        <v>31</v>
      </c>
      <c r="B39" s="1" t="s">
        <v>23</v>
      </c>
      <c r="C39" s="32" t="e">
        <f>SUMIFS('[1]распределение 2013-2017'!$Y$9:$Y$91,'[1]распределение 2013-2017'!$B$9:$B$91,$B39)</f>
        <v>#VALUE!</v>
      </c>
      <c r="D39" s="32">
        <f>'[1]распределение 2013-2017'!AF39</f>
        <v>5.4421473224029189</v>
      </c>
      <c r="E39" s="32">
        <f>'[1]распределение 2013-2017'!AM39</f>
        <v>5.9632368981185619</v>
      </c>
      <c r="F39" s="32">
        <f>'[1]распределение 2013-2017'!AT39</f>
        <v>6.0845124933561507</v>
      </c>
      <c r="G39" s="32">
        <f>'[1]распределение 2013-2017'!BA39</f>
        <v>2.1538432861223669</v>
      </c>
      <c r="H39" s="32">
        <v>5.4421473224029189</v>
      </c>
      <c r="I39" s="32">
        <v>5.9632368981185619</v>
      </c>
      <c r="J39" s="32">
        <v>6.0845124933561507</v>
      </c>
      <c r="K39" s="32">
        <v>2.1538432861223669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32">
        <v>0.219</v>
      </c>
      <c r="Q39" s="32">
        <f t="shared" si="8"/>
        <v>0.36299999999999999</v>
      </c>
      <c r="R39" s="32">
        <f t="shared" si="8"/>
        <v>0.39800000000000002</v>
      </c>
      <c r="S39" s="32">
        <f t="shared" si="8"/>
        <v>0.40600000000000003</v>
      </c>
      <c r="T39" s="32">
        <f t="shared" si="8"/>
        <v>0.14399999999999999</v>
      </c>
      <c r="U39" s="47">
        <f t="shared" si="9"/>
        <v>0</v>
      </c>
      <c r="V39" s="47">
        <f t="shared" si="9"/>
        <v>0</v>
      </c>
      <c r="W39" s="47">
        <f t="shared" si="9"/>
        <v>0</v>
      </c>
      <c r="X39" s="47">
        <f t="shared" si="9"/>
        <v>0</v>
      </c>
      <c r="Y39" s="43">
        <f t="shared" si="4"/>
        <v>0</v>
      </c>
      <c r="Z39" s="32">
        <f>ROUNDDOWN(MMULT($L39:$O39,[1]коэффициенты!B$12:B$15),5)</f>
        <v>0</v>
      </c>
      <c r="AA39" s="32">
        <f>ROUNDDOWN(MMULT($L39:$O39,[1]коэффициенты!C$12:C$15),5)</f>
        <v>0</v>
      </c>
      <c r="AB39" s="32">
        <f>ROUNDDOWN(MMULT($L39:$O39,[1]коэффициенты!D$12:D$15),5)</f>
        <v>0</v>
      </c>
      <c r="AC39" s="32">
        <f>ROUNDDOWN(MMULT($L39:$O39,[1]коэффициенты!E$12:E$15),5)</f>
        <v>0</v>
      </c>
      <c r="AD39" s="48">
        <f t="shared" si="5"/>
        <v>0</v>
      </c>
      <c r="AE39" s="32">
        <f t="shared" si="10"/>
        <v>0</v>
      </c>
      <c r="AF39" s="32">
        <f t="shared" si="10"/>
        <v>0</v>
      </c>
      <c r="AG39" s="32">
        <f t="shared" si="10"/>
        <v>0</v>
      </c>
      <c r="AH39" s="32">
        <f t="shared" si="10"/>
        <v>0</v>
      </c>
    </row>
    <row r="40" spans="1:34" s="45" customFormat="1" ht="15.75">
      <c r="A40" s="46">
        <v>32</v>
      </c>
      <c r="B40" s="1" t="s">
        <v>72</v>
      </c>
      <c r="C40" s="32" t="e">
        <f>SUMIFS('[1]распределение 2013-2017'!$Y$9:$Y$91,'[1]распределение 2013-2017'!$B$9:$B$91,$B40)</f>
        <v>#VALUE!</v>
      </c>
      <c r="D40" s="32">
        <f>'[1]распределение 2013-2017'!AF40</f>
        <v>62.022432080435145</v>
      </c>
      <c r="E40" s="32">
        <f>'[1]распределение 2013-2017'!AM40</f>
        <v>59.625022392647523</v>
      </c>
      <c r="F40" s="32">
        <f>'[1]распределение 2013-2017'!AT40</f>
        <v>59.004330614110266</v>
      </c>
      <c r="G40" s="32">
        <f>'[1]распределение 2013-2017'!BA40</f>
        <v>15.543764912807113</v>
      </c>
      <c r="H40" s="32">
        <v>62.022432080435145</v>
      </c>
      <c r="I40" s="32">
        <v>59.625022392647523</v>
      </c>
      <c r="J40" s="32">
        <v>59.004330614110266</v>
      </c>
      <c r="K40" s="32">
        <v>15.543764912807113</v>
      </c>
      <c r="L40" s="47">
        <f t="shared" si="7"/>
        <v>0</v>
      </c>
      <c r="M40" s="47">
        <f t="shared" si="7"/>
        <v>0</v>
      </c>
      <c r="N40" s="47">
        <f t="shared" si="7"/>
        <v>0</v>
      </c>
      <c r="O40" s="47">
        <f t="shared" si="7"/>
        <v>0</v>
      </c>
      <c r="P40" s="32">
        <v>2.2639999999999998</v>
      </c>
      <c r="Q40" s="32">
        <f t="shared" si="8"/>
        <v>4.1349999999999998</v>
      </c>
      <c r="R40" s="32">
        <f t="shared" si="8"/>
        <v>3.9750000000000001</v>
      </c>
      <c r="S40" s="32">
        <f t="shared" si="8"/>
        <v>3.9340000000000002</v>
      </c>
      <c r="T40" s="32">
        <f t="shared" si="8"/>
        <v>1.036</v>
      </c>
      <c r="U40" s="47">
        <f t="shared" si="9"/>
        <v>0</v>
      </c>
      <c r="V40" s="47">
        <f t="shared" si="9"/>
        <v>0</v>
      </c>
      <c r="W40" s="47">
        <f t="shared" si="9"/>
        <v>0</v>
      </c>
      <c r="X40" s="47">
        <f t="shared" si="9"/>
        <v>0</v>
      </c>
      <c r="Y40" s="43">
        <f t="shared" si="4"/>
        <v>0</v>
      </c>
      <c r="Z40" s="32">
        <f>ROUNDDOWN(MMULT($L40:$O40,[1]коэффициенты!B$12:B$15),5)</f>
        <v>0</v>
      </c>
      <c r="AA40" s="32">
        <f>ROUNDDOWN(MMULT($L40:$O40,[1]коэффициенты!C$12:C$15),5)</f>
        <v>0</v>
      </c>
      <c r="AB40" s="32">
        <f>ROUNDDOWN(MMULT($L40:$O40,[1]коэффициенты!D$12:D$15),5)</f>
        <v>0</v>
      </c>
      <c r="AC40" s="32">
        <f>ROUNDDOWN(MMULT($L40:$O40,[1]коэффициенты!E$12:E$15),5)</f>
        <v>0</v>
      </c>
      <c r="AD40" s="48">
        <f t="shared" si="5"/>
        <v>0</v>
      </c>
      <c r="AE40" s="32">
        <f t="shared" si="10"/>
        <v>0</v>
      </c>
      <c r="AF40" s="32">
        <f t="shared" si="10"/>
        <v>0</v>
      </c>
      <c r="AG40" s="32">
        <f t="shared" si="10"/>
        <v>0</v>
      </c>
      <c r="AH40" s="32">
        <f t="shared" si="10"/>
        <v>0</v>
      </c>
    </row>
    <row r="41" spans="1:34" s="45" customFormat="1" ht="15.75">
      <c r="A41" s="46">
        <v>33</v>
      </c>
      <c r="B41" s="1" t="s">
        <v>24</v>
      </c>
      <c r="C41" s="32" t="e">
        <f>SUMIFS('[1]распределение 2013-2017'!$Y$9:$Y$91,'[1]распределение 2013-2017'!$B$9:$B$91,$B41)</f>
        <v>#VALUE!</v>
      </c>
      <c r="D41" s="32">
        <f>'[1]распределение 2013-2017'!AF41</f>
        <v>13.377255171983872</v>
      </c>
      <c r="E41" s="32">
        <f>'[1]распределение 2013-2017'!AM41</f>
        <v>14.08539102358843</v>
      </c>
      <c r="F41" s="32">
        <f>'[1]распределение 2013-2017'!AT41</f>
        <v>13.860007513196633</v>
      </c>
      <c r="G41" s="32">
        <f>'[1]распределение 2013-2017'!BA41</f>
        <v>4.972876291231076</v>
      </c>
      <c r="H41" s="32">
        <v>13.377255171983872</v>
      </c>
      <c r="I41" s="32">
        <v>14.08539102358843</v>
      </c>
      <c r="J41" s="32">
        <v>13.860007513196633</v>
      </c>
      <c r="K41" s="32">
        <v>4.972876291231076</v>
      </c>
      <c r="L41" s="47">
        <f t="shared" si="7"/>
        <v>0</v>
      </c>
      <c r="M41" s="47">
        <f t="shared" si="7"/>
        <v>0</v>
      </c>
      <c r="N41" s="47">
        <f t="shared" si="7"/>
        <v>0</v>
      </c>
      <c r="O41" s="47">
        <f t="shared" si="7"/>
        <v>0</v>
      </c>
      <c r="P41" s="32">
        <v>0.626</v>
      </c>
      <c r="Q41" s="32">
        <f t="shared" si="8"/>
        <v>0.89200000000000002</v>
      </c>
      <c r="R41" s="32">
        <f t="shared" si="8"/>
        <v>0.93899999999999995</v>
      </c>
      <c r="S41" s="32">
        <f t="shared" si="8"/>
        <v>0.92400000000000004</v>
      </c>
      <c r="T41" s="32">
        <f t="shared" si="8"/>
        <v>0.33200000000000002</v>
      </c>
      <c r="U41" s="47">
        <f t="shared" si="9"/>
        <v>0</v>
      </c>
      <c r="V41" s="47">
        <f t="shared" si="9"/>
        <v>0</v>
      </c>
      <c r="W41" s="47">
        <f t="shared" si="9"/>
        <v>0</v>
      </c>
      <c r="X41" s="47">
        <f t="shared" si="9"/>
        <v>0</v>
      </c>
      <c r="Y41" s="43">
        <f t="shared" si="4"/>
        <v>0</v>
      </c>
      <c r="Z41" s="32">
        <f>ROUNDDOWN(MMULT($L41:$O41,[1]коэффициенты!B$12:B$15),5)</f>
        <v>0</v>
      </c>
      <c r="AA41" s="32">
        <f>ROUNDDOWN(MMULT($L41:$O41,[1]коэффициенты!C$12:C$15),5)</f>
        <v>0</v>
      </c>
      <c r="AB41" s="32">
        <f>ROUNDDOWN(MMULT($L41:$O41,[1]коэффициенты!D$12:D$15),5)</f>
        <v>0</v>
      </c>
      <c r="AC41" s="32">
        <f>ROUNDDOWN(MMULT($L41:$O41,[1]коэффициенты!E$12:E$15),5)</f>
        <v>0</v>
      </c>
      <c r="AD41" s="48">
        <f t="shared" si="5"/>
        <v>0</v>
      </c>
      <c r="AE41" s="32">
        <f t="shared" si="10"/>
        <v>0</v>
      </c>
      <c r="AF41" s="32">
        <f t="shared" si="10"/>
        <v>0</v>
      </c>
      <c r="AG41" s="32">
        <f t="shared" si="10"/>
        <v>0</v>
      </c>
      <c r="AH41" s="32">
        <f t="shared" si="10"/>
        <v>0</v>
      </c>
    </row>
    <row r="42" spans="1:34" s="45" customFormat="1" ht="15.75">
      <c r="A42" s="46">
        <v>34</v>
      </c>
      <c r="B42" s="1" t="s">
        <v>73</v>
      </c>
      <c r="C42" s="32" t="e">
        <f>SUMIFS('[1]распределение 2013-2017'!$Y$9:$Y$91,'[1]распределение 2013-2017'!$B$9:$B$91,$B42)</f>
        <v>#VALUE!</v>
      </c>
      <c r="D42" s="32">
        <f>'[1]распределение 2013-2017'!AF42</f>
        <v>0</v>
      </c>
      <c r="E42" s="32">
        <f>'[1]распределение 2013-2017'!AM42</f>
        <v>0</v>
      </c>
      <c r="F42" s="32">
        <f>'[1]распределение 2013-2017'!AT42</f>
        <v>0</v>
      </c>
      <c r="G42" s="32">
        <f>'[1]распределение 2013-2017'!BA42</f>
        <v>0</v>
      </c>
      <c r="H42" s="32">
        <v>0</v>
      </c>
      <c r="I42" s="32">
        <v>0</v>
      </c>
      <c r="J42" s="32">
        <v>0</v>
      </c>
      <c r="K42" s="32">
        <v>0</v>
      </c>
      <c r="L42" s="47">
        <f t="shared" si="7"/>
        <v>0</v>
      </c>
      <c r="M42" s="47">
        <f t="shared" si="7"/>
        <v>0</v>
      </c>
      <c r="N42" s="47">
        <f t="shared" si="7"/>
        <v>0</v>
      </c>
      <c r="O42" s="47">
        <f t="shared" si="7"/>
        <v>0</v>
      </c>
      <c r="P42" s="32">
        <v>0</v>
      </c>
      <c r="Q42" s="32">
        <f t="shared" si="8"/>
        <v>0</v>
      </c>
      <c r="R42" s="32">
        <f t="shared" si="8"/>
        <v>0</v>
      </c>
      <c r="S42" s="32">
        <f t="shared" si="8"/>
        <v>0</v>
      </c>
      <c r="T42" s="32">
        <f t="shared" si="8"/>
        <v>0</v>
      </c>
      <c r="U42" s="47">
        <f t="shared" si="9"/>
        <v>0</v>
      </c>
      <c r="V42" s="47">
        <f t="shared" si="9"/>
        <v>0</v>
      </c>
      <c r="W42" s="47">
        <f t="shared" si="9"/>
        <v>0</v>
      </c>
      <c r="X42" s="47">
        <f t="shared" si="9"/>
        <v>0</v>
      </c>
      <c r="Y42" s="43">
        <f t="shared" si="4"/>
        <v>0</v>
      </c>
      <c r="Z42" s="32">
        <f>ROUNDDOWN(MMULT($L42:$O42,[1]коэффициенты!B$12:B$15),5)</f>
        <v>0</v>
      </c>
      <c r="AA42" s="32">
        <f>ROUNDDOWN(MMULT($L42:$O42,[1]коэффициенты!C$12:C$15),5)</f>
        <v>0</v>
      </c>
      <c r="AB42" s="32">
        <f>ROUNDDOWN(MMULT($L42:$O42,[1]коэффициенты!D$12:D$15),5)</f>
        <v>0</v>
      </c>
      <c r="AC42" s="32">
        <f>ROUNDDOWN(MMULT($L42:$O42,[1]коэффициенты!E$12:E$15),5)</f>
        <v>0</v>
      </c>
      <c r="AD42" s="48">
        <f t="shared" si="5"/>
        <v>0</v>
      </c>
      <c r="AE42" s="32">
        <f t="shared" si="10"/>
        <v>0</v>
      </c>
      <c r="AF42" s="32">
        <f t="shared" si="10"/>
        <v>0</v>
      </c>
      <c r="AG42" s="32">
        <f t="shared" si="10"/>
        <v>0</v>
      </c>
      <c r="AH42" s="32">
        <f t="shared" si="10"/>
        <v>0</v>
      </c>
    </row>
    <row r="43" spans="1:34" s="45" customFormat="1" ht="15.75">
      <c r="A43" s="46">
        <v>35</v>
      </c>
      <c r="B43" s="1" t="s">
        <v>25</v>
      </c>
      <c r="C43" s="32" t="e">
        <f>SUMIFS('[1]распределение 2013-2017'!$Y$9:$Y$91,'[1]распределение 2013-2017'!$B$9:$B$91,$B43)</f>
        <v>#VALUE!</v>
      </c>
      <c r="D43" s="32">
        <f>'[1]распределение 2013-2017'!AF43</f>
        <v>69.270795266841759</v>
      </c>
      <c r="E43" s="32">
        <f>'[1]распределение 2013-2017'!AM43</f>
        <v>65.856738992740375</v>
      </c>
      <c r="F43" s="32">
        <f>'[1]распределение 2013-2017'!AT43</f>
        <v>64.509419828595995</v>
      </c>
      <c r="G43" s="32">
        <f>'[1]распределение 2013-2017'!BA43</f>
        <v>23.145805911821753</v>
      </c>
      <c r="H43" s="32">
        <v>69.059764176520389</v>
      </c>
      <c r="I43" s="32">
        <v>65.656108707190569</v>
      </c>
      <c r="J43" s="32">
        <v>64.312894104443615</v>
      </c>
      <c r="K43" s="32">
        <v>23.075293011845318</v>
      </c>
      <c r="L43" s="47">
        <f t="shared" si="7"/>
        <v>0.21103109032137013</v>
      </c>
      <c r="M43" s="47">
        <f t="shared" si="7"/>
        <v>0.20063028554980633</v>
      </c>
      <c r="N43" s="47">
        <f t="shared" si="7"/>
        <v>0.19652572415238012</v>
      </c>
      <c r="O43" s="47">
        <f t="shared" si="7"/>
        <v>7.0512899976435506E-2</v>
      </c>
      <c r="P43" s="32">
        <v>3.9129999999999998</v>
      </c>
      <c r="Q43" s="32">
        <f t="shared" si="8"/>
        <v>4.6180000000000003</v>
      </c>
      <c r="R43" s="32">
        <f t="shared" si="8"/>
        <v>4.3899999999999997</v>
      </c>
      <c r="S43" s="32">
        <f t="shared" si="8"/>
        <v>4.3010000000000002</v>
      </c>
      <c r="T43" s="32">
        <f t="shared" si="8"/>
        <v>1.5429999999999999</v>
      </c>
      <c r="U43" s="47">
        <f t="shared" si="9"/>
        <v>1.4E-2</v>
      </c>
      <c r="V43" s="47">
        <f t="shared" si="9"/>
        <v>1.2999999999999999E-2</v>
      </c>
      <c r="W43" s="47">
        <f t="shared" si="9"/>
        <v>1.2999999999999999E-2</v>
      </c>
      <c r="X43" s="47">
        <f t="shared" si="9"/>
        <v>5.0000000000000001E-3</v>
      </c>
      <c r="Y43" s="43">
        <f t="shared" si="4"/>
        <v>0.67867000000000011</v>
      </c>
      <c r="Z43" s="32">
        <f>ROUNDDOWN(MMULT($L43:$O43,[1]коэффициенты!B$12:B$15),5)</f>
        <v>4.2200000000000001E-2</v>
      </c>
      <c r="AA43" s="32">
        <f>ROUNDDOWN(MMULT($L43:$O43,[1]коэффициенты!C$12:C$15),5)</f>
        <v>0.17729</v>
      </c>
      <c r="AB43" s="32">
        <f>ROUNDDOWN(MMULT($L43:$O43,[1]коэффициенты!D$12:D$15),5)</f>
        <v>0.20136000000000001</v>
      </c>
      <c r="AC43" s="32">
        <f>ROUNDDOWN(MMULT($L43:$O43,[1]коэффициенты!E$12:E$15),5)</f>
        <v>0.25781999999999999</v>
      </c>
      <c r="AD43" s="48">
        <f t="shared" si="5"/>
        <v>4.4999999999999998E-2</v>
      </c>
      <c r="AE43" s="32">
        <f t="shared" si="10"/>
        <v>3.0000000000000001E-3</v>
      </c>
      <c r="AF43" s="32">
        <f t="shared" si="10"/>
        <v>1.2E-2</v>
      </c>
      <c r="AG43" s="32">
        <f t="shared" si="10"/>
        <v>1.2999999999999999E-2</v>
      </c>
      <c r="AH43" s="32">
        <f t="shared" si="10"/>
        <v>1.7000000000000001E-2</v>
      </c>
    </row>
    <row r="44" spans="1:34" s="45" customFormat="1" ht="15.75">
      <c r="A44" s="46">
        <v>36</v>
      </c>
      <c r="B44" s="1" t="s">
        <v>26</v>
      </c>
      <c r="C44" s="32" t="e">
        <f>SUMIFS('[1]распределение 2013-2017'!$Y$9:$Y$91,'[1]распределение 2013-2017'!$B$9:$B$91,$B44)</f>
        <v>#VALUE!</v>
      </c>
      <c r="D44" s="32">
        <f>'[1]распределение 2013-2017'!AF44</f>
        <v>11.191950250654727</v>
      </c>
      <c r="E44" s="32">
        <f>'[1]распределение 2013-2017'!AM44</f>
        <v>13.916056272535137</v>
      </c>
      <c r="F44" s="32">
        <f>'[1]распределение 2013-2017'!AT44</f>
        <v>13.681522644722161</v>
      </c>
      <c r="G44" s="32">
        <f>'[1]распределение 2013-2017'!BA44</f>
        <v>4.8309808320879704</v>
      </c>
      <c r="H44" s="32">
        <v>9.2859592892237686</v>
      </c>
      <c r="I44" s="32">
        <v>11.546149609246948</v>
      </c>
      <c r="J44" s="32">
        <v>11.351557096677668</v>
      </c>
      <c r="K44" s="32">
        <v>4.0082640048516076</v>
      </c>
      <c r="L44" s="47">
        <f t="shared" si="7"/>
        <v>1.9059909614309589</v>
      </c>
      <c r="M44" s="47">
        <f t="shared" si="7"/>
        <v>2.3699066632881891</v>
      </c>
      <c r="N44" s="47">
        <f t="shared" si="7"/>
        <v>2.329965548044493</v>
      </c>
      <c r="O44" s="47">
        <f t="shared" si="7"/>
        <v>0.82271682723636275</v>
      </c>
      <c r="P44" s="32">
        <v>0.65</v>
      </c>
      <c r="Q44" s="32">
        <f t="shared" si="8"/>
        <v>0.746</v>
      </c>
      <c r="R44" s="32">
        <f t="shared" si="8"/>
        <v>0.92800000000000005</v>
      </c>
      <c r="S44" s="32">
        <f t="shared" si="8"/>
        <v>0.91200000000000003</v>
      </c>
      <c r="T44" s="32">
        <f t="shared" si="8"/>
        <v>0.32200000000000001</v>
      </c>
      <c r="U44" s="47">
        <f t="shared" si="9"/>
        <v>0.127</v>
      </c>
      <c r="V44" s="47">
        <f t="shared" si="9"/>
        <v>0.158</v>
      </c>
      <c r="W44" s="47">
        <f t="shared" si="9"/>
        <v>0.155</v>
      </c>
      <c r="X44" s="47">
        <f t="shared" si="9"/>
        <v>5.5E-2</v>
      </c>
      <c r="Y44" s="43">
        <f t="shared" si="4"/>
        <v>7.4285600000000009</v>
      </c>
      <c r="Z44" s="32">
        <f>ROUNDDOWN(MMULT($L44:$O44,[1]коэффициенты!B$12:B$15),5)</f>
        <v>0.38118999999999997</v>
      </c>
      <c r="AA44" s="32">
        <f>ROUNDDOWN(MMULT($L44:$O44,[1]коэффициенты!C$12:C$15),5)</f>
        <v>1.7128699999999999</v>
      </c>
      <c r="AB44" s="32">
        <f>ROUNDDOWN(MMULT($L44:$O44,[1]коэффициенты!D$12:D$15),5)</f>
        <v>2.2923300000000002</v>
      </c>
      <c r="AC44" s="32">
        <f>ROUNDDOWN(MMULT($L44:$O44,[1]коэффициенты!E$12:E$15),5)</f>
        <v>3.04217</v>
      </c>
      <c r="AD44" s="48">
        <f t="shared" si="5"/>
        <v>0.49500000000000005</v>
      </c>
      <c r="AE44" s="32">
        <f t="shared" si="10"/>
        <v>2.5000000000000001E-2</v>
      </c>
      <c r="AF44" s="32">
        <f t="shared" si="10"/>
        <v>0.114</v>
      </c>
      <c r="AG44" s="32">
        <f t="shared" si="10"/>
        <v>0.153</v>
      </c>
      <c r="AH44" s="32">
        <f t="shared" si="10"/>
        <v>0.20300000000000001</v>
      </c>
    </row>
    <row r="45" spans="1:34" s="45" customFormat="1" ht="15.75">
      <c r="A45" s="46">
        <v>37</v>
      </c>
      <c r="B45" s="1" t="s">
        <v>27</v>
      </c>
      <c r="C45" s="32" t="e">
        <f>SUMIFS('[1]распределение 2013-2017'!$Y$9:$Y$91,'[1]распределение 2013-2017'!$B$9:$B$91,$B45)</f>
        <v>#VALUE!</v>
      </c>
      <c r="D45" s="32">
        <f>'[1]распределение 2013-2017'!AF45</f>
        <v>32.872863854055574</v>
      </c>
      <c r="E45" s="32">
        <f>'[1]распределение 2013-2017'!AM45</f>
        <v>34.109398046048369</v>
      </c>
      <c r="F45" s="32">
        <f>'[1]распределение 2013-2017'!AT45</f>
        <v>33.71203341571907</v>
      </c>
      <c r="G45" s="32">
        <f>'[1]распределение 2013-2017'!BA45</f>
        <v>12.095594684177009</v>
      </c>
      <c r="H45" s="32">
        <v>32.872863854055574</v>
      </c>
      <c r="I45" s="32">
        <v>34.109398046048369</v>
      </c>
      <c r="J45" s="32">
        <v>33.71203341571907</v>
      </c>
      <c r="K45" s="32">
        <v>12.095594684177009</v>
      </c>
      <c r="L45" s="47">
        <f t="shared" si="7"/>
        <v>0</v>
      </c>
      <c r="M45" s="47">
        <f t="shared" si="7"/>
        <v>0</v>
      </c>
      <c r="N45" s="47">
        <f t="shared" si="7"/>
        <v>0</v>
      </c>
      <c r="O45" s="47">
        <f t="shared" si="7"/>
        <v>0</v>
      </c>
      <c r="P45" s="32">
        <v>4.4169999999999998</v>
      </c>
      <c r="Q45" s="32">
        <f t="shared" si="8"/>
        <v>2.1920000000000002</v>
      </c>
      <c r="R45" s="32">
        <f t="shared" si="8"/>
        <v>2.274</v>
      </c>
      <c r="S45" s="32">
        <f t="shared" si="8"/>
        <v>2.2469999999999999</v>
      </c>
      <c r="T45" s="32">
        <f t="shared" si="8"/>
        <v>0.80600000000000005</v>
      </c>
      <c r="U45" s="47">
        <f t="shared" si="9"/>
        <v>0</v>
      </c>
      <c r="V45" s="47">
        <f t="shared" si="9"/>
        <v>0</v>
      </c>
      <c r="W45" s="47">
        <f t="shared" si="9"/>
        <v>0</v>
      </c>
      <c r="X45" s="47">
        <f t="shared" si="9"/>
        <v>0</v>
      </c>
      <c r="Y45" s="43">
        <f t="shared" si="4"/>
        <v>0</v>
      </c>
      <c r="Z45" s="32">
        <f>ROUNDDOWN(MMULT($L45:$O45,[1]коэффициенты!B$12:B$15),5)</f>
        <v>0</v>
      </c>
      <c r="AA45" s="32">
        <f>ROUNDDOWN(MMULT($L45:$O45,[1]коэффициенты!C$12:C$15),5)</f>
        <v>0</v>
      </c>
      <c r="AB45" s="32">
        <f>ROUNDDOWN(MMULT($L45:$O45,[1]коэффициенты!D$12:D$15),5)</f>
        <v>0</v>
      </c>
      <c r="AC45" s="32">
        <f>ROUNDDOWN(MMULT($L45:$O45,[1]коэффициенты!E$12:E$15),5)</f>
        <v>0</v>
      </c>
      <c r="AD45" s="48">
        <f t="shared" si="5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</row>
    <row r="46" spans="1:34" s="53" customFormat="1" ht="15.75">
      <c r="A46" s="46">
        <v>38</v>
      </c>
      <c r="B46" s="2" t="s">
        <v>66</v>
      </c>
      <c r="C46" s="32" t="e">
        <f>SUMIFS('[1]распределение 2013-2017'!$Y$9:$Y$91,'[1]распределение 2013-2017'!$B$9:$B$91,$B46)</f>
        <v>#VALUE!</v>
      </c>
      <c r="D46" s="32">
        <f>'[1]распределение 2013-2017'!AF46</f>
        <v>37.123770105471841</v>
      </c>
      <c r="E46" s="32">
        <f>'[1]распределение 2013-2017'!AM46</f>
        <v>35.273150323566142</v>
      </c>
      <c r="F46" s="32">
        <f>'[1]распределение 2013-2017'!AT46</f>
        <v>34.633184738777018</v>
      </c>
      <c r="G46" s="32">
        <f>'[1]распределение 2013-2017'!BA46</f>
        <v>12.425994832185026</v>
      </c>
      <c r="H46" s="32">
        <v>37.123770105471841</v>
      </c>
      <c r="I46" s="32">
        <v>35.273150323566142</v>
      </c>
      <c r="J46" s="32">
        <v>34.633184738777018</v>
      </c>
      <c r="K46" s="32">
        <v>12.425994832185026</v>
      </c>
      <c r="L46" s="47">
        <f t="shared" si="7"/>
        <v>0</v>
      </c>
      <c r="M46" s="47">
        <f t="shared" si="7"/>
        <v>0</v>
      </c>
      <c r="N46" s="47">
        <f t="shared" si="7"/>
        <v>0</v>
      </c>
      <c r="O46" s="47">
        <f t="shared" si="7"/>
        <v>0</v>
      </c>
      <c r="P46" s="32">
        <v>3.59</v>
      </c>
      <c r="Q46" s="32">
        <f t="shared" si="8"/>
        <v>2.4750000000000001</v>
      </c>
      <c r="R46" s="32">
        <f t="shared" si="8"/>
        <v>2.3519999999999999</v>
      </c>
      <c r="S46" s="32">
        <f t="shared" si="8"/>
        <v>2.3090000000000002</v>
      </c>
      <c r="T46" s="32">
        <f t="shared" si="8"/>
        <v>0.82799999999999996</v>
      </c>
      <c r="U46" s="47">
        <f t="shared" si="9"/>
        <v>0</v>
      </c>
      <c r="V46" s="47">
        <f t="shared" si="9"/>
        <v>0</v>
      </c>
      <c r="W46" s="47">
        <f t="shared" si="9"/>
        <v>0</v>
      </c>
      <c r="X46" s="47">
        <f t="shared" si="9"/>
        <v>0</v>
      </c>
      <c r="Y46" s="43">
        <f t="shared" si="4"/>
        <v>0</v>
      </c>
      <c r="Z46" s="32">
        <f>ROUNDDOWN(MMULT($L46:$O46,[1]коэффициенты!B$12:B$15),5)</f>
        <v>0</v>
      </c>
      <c r="AA46" s="32">
        <f>ROUNDDOWN(MMULT($L46:$O46,[1]коэффициенты!C$12:C$15),5)</f>
        <v>0</v>
      </c>
      <c r="AB46" s="32">
        <f>ROUNDDOWN(MMULT($L46:$O46,[1]коэффициенты!D$12:D$15),5)</f>
        <v>0</v>
      </c>
      <c r="AC46" s="32">
        <f>ROUNDDOWN(MMULT($L46:$O46,[1]коэффициенты!E$12:E$15),5)</f>
        <v>0</v>
      </c>
      <c r="AD46" s="48">
        <f t="shared" si="5"/>
        <v>0</v>
      </c>
      <c r="AE46" s="32">
        <f t="shared" si="10"/>
        <v>0</v>
      </c>
      <c r="AF46" s="32">
        <f t="shared" si="10"/>
        <v>0</v>
      </c>
      <c r="AG46" s="32">
        <f t="shared" si="10"/>
        <v>0</v>
      </c>
      <c r="AH46" s="32">
        <f t="shared" si="10"/>
        <v>0</v>
      </c>
    </row>
    <row r="47" spans="1:34" s="45" customFormat="1" ht="15.75">
      <c r="A47" s="46">
        <v>39</v>
      </c>
      <c r="B47" s="1" t="s">
        <v>28</v>
      </c>
      <c r="C47" s="32" t="e">
        <f>SUMIFS('[1]распределение 2013-2017'!$Y$9:$Y$91,'[1]распределение 2013-2017'!$B$9:$B$91,$B47)</f>
        <v>#VALUE!</v>
      </c>
      <c r="D47" s="32">
        <f>'[1]распределение 2013-2017'!AF47</f>
        <v>54.055834661490337</v>
      </c>
      <c r="E47" s="32">
        <f>'[1]распределение 2013-2017'!AM47</f>
        <v>51.922285261507177</v>
      </c>
      <c r="F47" s="32">
        <f>'[1]распределение 2013-2017'!AT47</f>
        <v>50.747694382731737</v>
      </c>
      <c r="G47" s="32">
        <f>'[1]распределение 2013-2017'!BA47</f>
        <v>18.208255694270747</v>
      </c>
      <c r="H47" s="32">
        <v>48.853564448193474</v>
      </c>
      <c r="I47" s="32">
        <v>46.925345343480679</v>
      </c>
      <c r="J47" s="32">
        <v>45.863795715103628</v>
      </c>
      <c r="K47" s="32">
        <v>16.455914493222195</v>
      </c>
      <c r="L47" s="47">
        <f t="shared" si="7"/>
        <v>5.2022702132968632</v>
      </c>
      <c r="M47" s="47">
        <f t="shared" si="7"/>
        <v>4.9969399180264986</v>
      </c>
      <c r="N47" s="47">
        <f t="shared" si="7"/>
        <v>4.8838986676281095</v>
      </c>
      <c r="O47" s="47">
        <f t="shared" si="7"/>
        <v>1.7523412010485515</v>
      </c>
      <c r="P47" s="32">
        <v>2.0950000000000002</v>
      </c>
      <c r="Q47" s="32">
        <f t="shared" si="8"/>
        <v>3.6040000000000001</v>
      </c>
      <c r="R47" s="32">
        <f t="shared" si="8"/>
        <v>3.4609999999999999</v>
      </c>
      <c r="S47" s="32">
        <f t="shared" si="8"/>
        <v>3.383</v>
      </c>
      <c r="T47" s="32">
        <f t="shared" si="8"/>
        <v>1.214</v>
      </c>
      <c r="U47" s="47">
        <f t="shared" si="9"/>
        <v>0.34699999999999998</v>
      </c>
      <c r="V47" s="47">
        <f t="shared" si="9"/>
        <v>0.33300000000000002</v>
      </c>
      <c r="W47" s="47">
        <f t="shared" si="9"/>
        <v>0.32600000000000001</v>
      </c>
      <c r="X47" s="47">
        <f t="shared" si="9"/>
        <v>0.11700000000000001</v>
      </c>
      <c r="Y47" s="43">
        <f t="shared" si="4"/>
        <v>16.835439999999998</v>
      </c>
      <c r="Z47" s="32">
        <f>ROUNDDOWN(MMULT($L47:$O47,[1]коэффициенты!B$12:B$15),5)</f>
        <v>1.0404500000000001</v>
      </c>
      <c r="AA47" s="32">
        <f>ROUNDDOWN(MMULT($L47:$O47,[1]коэффициенты!C$12:C$15),5)</f>
        <v>4.3808600000000002</v>
      </c>
      <c r="AB47" s="32">
        <f>ROUNDDOWN(MMULT($L47:$O47,[1]коэффициенты!D$12:D$15),5)</f>
        <v>5.0051300000000003</v>
      </c>
      <c r="AC47" s="32">
        <f>ROUNDDOWN(MMULT($L47:$O47,[1]коэффициенты!E$12:E$15),5)</f>
        <v>6.4089999999999998</v>
      </c>
      <c r="AD47" s="48">
        <f t="shared" si="5"/>
        <v>1.1220000000000001</v>
      </c>
      <c r="AE47" s="32">
        <f t="shared" si="10"/>
        <v>6.9000000000000006E-2</v>
      </c>
      <c r="AF47" s="32">
        <f t="shared" si="10"/>
        <v>0.29199999999999998</v>
      </c>
      <c r="AG47" s="32">
        <f t="shared" si="10"/>
        <v>0.33400000000000002</v>
      </c>
      <c r="AH47" s="32">
        <f t="shared" si="10"/>
        <v>0.42699999999999999</v>
      </c>
    </row>
    <row r="48" spans="1:34" s="45" customFormat="1" ht="15.75">
      <c r="A48" s="46">
        <v>40</v>
      </c>
      <c r="B48" s="1" t="s">
        <v>29</v>
      </c>
      <c r="C48" s="32" t="e">
        <f>SUMIFS('[1]распределение 2013-2017'!$Y$9:$Y$91,'[1]распределение 2013-2017'!$B$9:$B$91,$B48)</f>
        <v>#VALUE!</v>
      </c>
      <c r="D48" s="32">
        <f>'[1]распределение 2013-2017'!AF48</f>
        <v>5.4402356474240126</v>
      </c>
      <c r="E48" s="32">
        <f>'[1]распределение 2013-2017'!AM48</f>
        <v>5.0873674248608145</v>
      </c>
      <c r="F48" s="32">
        <f>'[1]распределение 2013-2017'!AT48</f>
        <v>5.3561276746944761</v>
      </c>
      <c r="G48" s="32">
        <f>'[1]распределение 2013-2017'!BA48</f>
        <v>1.9092692530206963</v>
      </c>
      <c r="H48" s="32">
        <v>5.1837713265641661</v>
      </c>
      <c r="I48" s="32">
        <v>4.8475380652265061</v>
      </c>
      <c r="J48" s="32">
        <v>5.1036283832015457</v>
      </c>
      <c r="K48" s="32">
        <v>1.8192622250077823</v>
      </c>
      <c r="L48" s="47">
        <f t="shared" si="7"/>
        <v>0.2564643208598465</v>
      </c>
      <c r="M48" s="47">
        <f t="shared" si="7"/>
        <v>0.2398293596343084</v>
      </c>
      <c r="N48" s="47">
        <f t="shared" si="7"/>
        <v>0.25249929149293049</v>
      </c>
      <c r="O48" s="47">
        <f t="shared" si="7"/>
        <v>9.0007028012913937E-2</v>
      </c>
      <c r="P48" s="32">
        <v>0.64900000000000002</v>
      </c>
      <c r="Q48" s="32">
        <f t="shared" si="8"/>
        <v>0.36299999999999999</v>
      </c>
      <c r="R48" s="32">
        <f t="shared" si="8"/>
        <v>0.33900000000000002</v>
      </c>
      <c r="S48" s="32">
        <f t="shared" si="8"/>
        <v>0.35699999999999998</v>
      </c>
      <c r="T48" s="32">
        <f t="shared" si="8"/>
        <v>0.127</v>
      </c>
      <c r="U48" s="47">
        <f t="shared" si="9"/>
        <v>1.7000000000000001E-2</v>
      </c>
      <c r="V48" s="47">
        <f t="shared" si="9"/>
        <v>1.6E-2</v>
      </c>
      <c r="W48" s="47">
        <f t="shared" si="9"/>
        <v>1.7000000000000001E-2</v>
      </c>
      <c r="X48" s="47">
        <f t="shared" si="9"/>
        <v>6.0000000000000001E-3</v>
      </c>
      <c r="Y48" s="43">
        <f t="shared" si="4"/>
        <v>0.83878000000000008</v>
      </c>
      <c r="Z48" s="32">
        <f>ROUNDDOWN(MMULT($L48:$O48,[1]коэффициенты!B$12:B$15),5)</f>
        <v>5.1290000000000002E-2</v>
      </c>
      <c r="AA48" s="32">
        <f>ROUNDDOWN(MMULT($L48:$O48,[1]коэффициенты!C$12:C$15),5)</f>
        <v>0.21465999999999999</v>
      </c>
      <c r="AB48" s="32">
        <f>ROUNDDOWN(MMULT($L48:$O48,[1]коэффициенты!D$12:D$15),5)</f>
        <v>0.24485000000000001</v>
      </c>
      <c r="AC48" s="32">
        <f>ROUNDDOWN(MMULT($L48:$O48,[1]коэффициенты!E$12:E$15),5)</f>
        <v>0.32797999999999999</v>
      </c>
      <c r="AD48" s="48">
        <f t="shared" si="5"/>
        <v>5.5E-2</v>
      </c>
      <c r="AE48" s="32">
        <f t="shared" si="10"/>
        <v>3.0000000000000001E-3</v>
      </c>
      <c r="AF48" s="32">
        <f t="shared" si="10"/>
        <v>1.4E-2</v>
      </c>
      <c r="AG48" s="32">
        <f t="shared" si="10"/>
        <v>1.6E-2</v>
      </c>
      <c r="AH48" s="32">
        <f t="shared" si="10"/>
        <v>2.1999999999999999E-2</v>
      </c>
    </row>
    <row r="49" spans="1:34" s="45" customFormat="1" ht="15.75">
      <c r="A49" s="46">
        <v>41</v>
      </c>
      <c r="B49" s="1" t="s">
        <v>30</v>
      </c>
      <c r="C49" s="32" t="e">
        <f>SUMIFS('[1]распределение 2013-2017'!$Y$9:$Y$91,'[1]распределение 2013-2017'!$B$9:$B$91,$B49)</f>
        <v>#VALUE!</v>
      </c>
      <c r="D49" s="32">
        <f>'[1]распределение 2013-2017'!AF49</f>
        <v>17.898166650845003</v>
      </c>
      <c r="E49" s="32">
        <f>'[1]распределение 2013-2017'!AM49</f>
        <v>32.628621408164676</v>
      </c>
      <c r="F49" s="32">
        <f>'[1]распределение 2013-2017'!AT49</f>
        <v>35.365156268285155</v>
      </c>
      <c r="G49" s="32">
        <f>'[1]распределение 2013-2017'!BA49</f>
        <v>12.689045672705127</v>
      </c>
      <c r="H49" s="32">
        <v>17.898166650845003</v>
      </c>
      <c r="I49" s="32">
        <v>32.628621408164676</v>
      </c>
      <c r="J49" s="32">
        <v>35.365156268285155</v>
      </c>
      <c r="K49" s="32">
        <v>12.689045672705127</v>
      </c>
      <c r="L49" s="47">
        <f t="shared" si="7"/>
        <v>0</v>
      </c>
      <c r="M49" s="47">
        <f t="shared" si="7"/>
        <v>0</v>
      </c>
      <c r="N49" s="47">
        <f t="shared" si="7"/>
        <v>0</v>
      </c>
      <c r="O49" s="47">
        <f t="shared" si="7"/>
        <v>0</v>
      </c>
      <c r="P49" s="32">
        <v>2.3959999999999999</v>
      </c>
      <c r="Q49" s="32">
        <f t="shared" si="8"/>
        <v>1.1930000000000001</v>
      </c>
      <c r="R49" s="32">
        <f t="shared" si="8"/>
        <v>2.1749999999999998</v>
      </c>
      <c r="S49" s="32">
        <f t="shared" si="8"/>
        <v>2.3580000000000001</v>
      </c>
      <c r="T49" s="32">
        <f t="shared" si="8"/>
        <v>0.84599999999999997</v>
      </c>
      <c r="U49" s="47">
        <f t="shared" si="9"/>
        <v>0</v>
      </c>
      <c r="V49" s="47">
        <f t="shared" si="9"/>
        <v>0</v>
      </c>
      <c r="W49" s="47">
        <f t="shared" si="9"/>
        <v>0</v>
      </c>
      <c r="X49" s="47">
        <f t="shared" si="9"/>
        <v>0</v>
      </c>
      <c r="Y49" s="43">
        <f t="shared" si="4"/>
        <v>0</v>
      </c>
      <c r="Z49" s="32">
        <f>ROUNDDOWN(MMULT($L49:$O49,[1]коэффициенты!B$12:B$15),5)</f>
        <v>0</v>
      </c>
      <c r="AA49" s="32">
        <f>ROUNDDOWN(MMULT($L49:$O49,[1]коэффициенты!C$12:C$15),5)</f>
        <v>0</v>
      </c>
      <c r="AB49" s="32">
        <f>ROUNDDOWN(MMULT($L49:$O49,[1]коэффициенты!D$12:D$15),5)</f>
        <v>0</v>
      </c>
      <c r="AC49" s="32">
        <f>ROUNDDOWN(MMULT($L49:$O49,[1]коэффициенты!E$12:E$15),5)</f>
        <v>0</v>
      </c>
      <c r="AD49" s="48">
        <f t="shared" si="5"/>
        <v>0</v>
      </c>
      <c r="AE49" s="32">
        <f t="shared" si="10"/>
        <v>0</v>
      </c>
      <c r="AF49" s="32">
        <f t="shared" si="10"/>
        <v>0</v>
      </c>
      <c r="AG49" s="32">
        <f t="shared" si="10"/>
        <v>0</v>
      </c>
      <c r="AH49" s="32">
        <f t="shared" si="10"/>
        <v>0</v>
      </c>
    </row>
    <row r="50" spans="1:34" s="45" customFormat="1" ht="15.75">
      <c r="A50" s="46">
        <v>42</v>
      </c>
      <c r="B50" s="1" t="s">
        <v>31</v>
      </c>
      <c r="C50" s="32" t="e">
        <f>SUMIFS('[1]распределение 2013-2017'!$Y$9:$Y$91,'[1]распределение 2013-2017'!$B$9:$B$91,$B50)</f>
        <v>#VALUE!</v>
      </c>
      <c r="D50" s="32">
        <f>'[1]распределение 2013-2017'!AF50</f>
        <v>52.51680046169546</v>
      </c>
      <c r="E50" s="32">
        <f>'[1]распределение 2013-2017'!AM50</f>
        <v>50.178205161316605</v>
      </c>
      <c r="F50" s="32">
        <f>'[1]распределение 2013-2017'!AT50</f>
        <v>48.944304293215929</v>
      </c>
      <c r="G50" s="32">
        <f>'[1]распределение 2013-2017'!BA50</f>
        <v>17.520810083771984</v>
      </c>
      <c r="H50" s="32">
        <v>46.636261048545052</v>
      </c>
      <c r="I50" s="32">
        <v>44.559528651358789</v>
      </c>
      <c r="J50" s="32">
        <v>43.463793144114</v>
      </c>
      <c r="K50" s="32">
        <v>15.55892715598217</v>
      </c>
      <c r="L50" s="47">
        <f t="shared" si="7"/>
        <v>5.8805394131504087</v>
      </c>
      <c r="M50" s="47">
        <f t="shared" si="7"/>
        <v>5.6186765099578153</v>
      </c>
      <c r="N50" s="47">
        <f t="shared" si="7"/>
        <v>5.4805111491019289</v>
      </c>
      <c r="O50" s="47">
        <f t="shared" si="7"/>
        <v>1.961882927789814</v>
      </c>
      <c r="P50" s="32">
        <v>1.79</v>
      </c>
      <c r="Q50" s="32">
        <f t="shared" si="8"/>
        <v>3.5009999999999999</v>
      </c>
      <c r="R50" s="32">
        <f t="shared" si="8"/>
        <v>3.3450000000000002</v>
      </c>
      <c r="S50" s="32">
        <f t="shared" si="8"/>
        <v>3.2629999999999999</v>
      </c>
      <c r="T50" s="32">
        <f t="shared" si="8"/>
        <v>1.1679999999999999</v>
      </c>
      <c r="U50" s="47">
        <f t="shared" si="9"/>
        <v>0.39200000000000002</v>
      </c>
      <c r="V50" s="47">
        <f t="shared" si="9"/>
        <v>0.375</v>
      </c>
      <c r="W50" s="47">
        <f t="shared" si="9"/>
        <v>0.36499999999999999</v>
      </c>
      <c r="X50" s="47">
        <f t="shared" si="9"/>
        <v>0.13100000000000001</v>
      </c>
      <c r="Y50" s="43">
        <f t="shared" si="4"/>
        <v>18.941590000000001</v>
      </c>
      <c r="Z50" s="32">
        <f>ROUNDDOWN(MMULT($L50:$O50,[1]коэффициенты!B$12:B$15),5)</f>
        <v>1.1760999999999999</v>
      </c>
      <c r="AA50" s="32">
        <f>ROUNDDOWN(MMULT($L50:$O50,[1]коэффициенты!C$12:C$15),5)</f>
        <v>4.9460800000000003</v>
      </c>
      <c r="AB50" s="32">
        <f>ROUNDDOWN(MMULT($L50:$O50,[1]коэффициенты!D$12:D$15),5)</f>
        <v>5.6303200000000002</v>
      </c>
      <c r="AC50" s="32">
        <f>ROUNDDOWN(MMULT($L50:$O50,[1]коэффициенты!E$12:E$15),5)</f>
        <v>7.1890900000000002</v>
      </c>
      <c r="AD50" s="48">
        <f t="shared" si="5"/>
        <v>1.262</v>
      </c>
      <c r="AE50" s="32">
        <f t="shared" si="10"/>
        <v>7.8E-2</v>
      </c>
      <c r="AF50" s="32">
        <f t="shared" si="10"/>
        <v>0.33</v>
      </c>
      <c r="AG50" s="32">
        <f t="shared" si="10"/>
        <v>0.375</v>
      </c>
      <c r="AH50" s="32">
        <f t="shared" si="10"/>
        <v>0.47899999999999998</v>
      </c>
    </row>
    <row r="51" spans="1:34" s="45" customFormat="1" ht="15.75">
      <c r="A51" s="46">
        <v>43</v>
      </c>
      <c r="B51" s="1" t="s">
        <v>32</v>
      </c>
      <c r="C51" s="32" t="e">
        <f>SUMIFS('[1]распределение 2013-2017'!$Y$9:$Y$91,'[1]распределение 2013-2017'!$B$9:$B$91,$B51)</f>
        <v>#VALUE!</v>
      </c>
      <c r="D51" s="32">
        <f>'[1]распределение 2013-2017'!AF51</f>
        <v>25.069922576065995</v>
      </c>
      <c r="E51" s="32">
        <f>'[1]распределение 2013-2017'!AM51</f>
        <v>26.634306465581762</v>
      </c>
      <c r="F51" s="32">
        <f>'[1]распределение 2013-2017'!AT51</f>
        <v>26.419658660703472</v>
      </c>
      <c r="G51" s="32">
        <f>'[1]распределение 2013-2017'!BA51</f>
        <v>9.4793022976487755</v>
      </c>
      <c r="H51" s="32">
        <v>24.965176469659468</v>
      </c>
      <c r="I51" s="32">
        <v>26.523024115560805</v>
      </c>
      <c r="J51" s="32">
        <v>26.309273143201306</v>
      </c>
      <c r="K51" s="32">
        <v>9.4396962715784305</v>
      </c>
      <c r="L51" s="47">
        <f t="shared" si="7"/>
        <v>0.10474610640652671</v>
      </c>
      <c r="M51" s="47">
        <f t="shared" si="7"/>
        <v>0.11128235002095721</v>
      </c>
      <c r="N51" s="47">
        <f t="shared" si="7"/>
        <v>0.11038551750216641</v>
      </c>
      <c r="O51" s="47">
        <f t="shared" si="7"/>
        <v>3.9606026070345024E-2</v>
      </c>
      <c r="P51" s="32">
        <v>2.9350000000000001</v>
      </c>
      <c r="Q51" s="32">
        <f t="shared" si="8"/>
        <v>1.671</v>
      </c>
      <c r="R51" s="32">
        <f t="shared" si="8"/>
        <v>1.776</v>
      </c>
      <c r="S51" s="32">
        <f t="shared" si="8"/>
        <v>1.7609999999999999</v>
      </c>
      <c r="T51" s="32">
        <f t="shared" si="8"/>
        <v>0.63200000000000001</v>
      </c>
      <c r="U51" s="47">
        <f t="shared" si="9"/>
        <v>7.0000000000000001E-3</v>
      </c>
      <c r="V51" s="47">
        <f t="shared" si="9"/>
        <v>7.0000000000000001E-3</v>
      </c>
      <c r="W51" s="47">
        <f t="shared" si="9"/>
        <v>7.0000000000000001E-3</v>
      </c>
      <c r="X51" s="47">
        <f t="shared" si="9"/>
        <v>3.0000000000000001E-3</v>
      </c>
      <c r="Y51" s="43">
        <f t="shared" si="4"/>
        <v>0.36599999999999999</v>
      </c>
      <c r="Z51" s="32">
        <f>ROUNDDOWN(MMULT($L51:$O51,[1]коэффициенты!B$12:B$15),5)</f>
        <v>2.094E-2</v>
      </c>
      <c r="AA51" s="32">
        <f>ROUNDDOWN(MMULT($L51:$O51,[1]коэффициенты!C$12:C$15),5)</f>
        <v>9.0340000000000004E-2</v>
      </c>
      <c r="AB51" s="32">
        <f>ROUNDDOWN(MMULT($L51:$O51,[1]коэффициенты!D$12:D$15),5)</f>
        <v>0.11012</v>
      </c>
      <c r="AC51" s="32">
        <f>ROUNDDOWN(MMULT($L51:$O51,[1]коэффициенты!E$12:E$15),5)</f>
        <v>0.14460000000000001</v>
      </c>
      <c r="AD51" s="48">
        <f t="shared" si="5"/>
        <v>2.4E-2</v>
      </c>
      <c r="AE51" s="32">
        <f t="shared" si="10"/>
        <v>1E-3</v>
      </c>
      <c r="AF51" s="32">
        <f t="shared" si="10"/>
        <v>6.0000000000000001E-3</v>
      </c>
      <c r="AG51" s="32">
        <f t="shared" si="10"/>
        <v>7.0000000000000001E-3</v>
      </c>
      <c r="AH51" s="32">
        <f t="shared" si="10"/>
        <v>0.01</v>
      </c>
    </row>
    <row r="52" spans="1:34" s="53" customFormat="1" ht="15.75">
      <c r="A52" s="46">
        <v>44</v>
      </c>
      <c r="B52" s="2" t="s">
        <v>65</v>
      </c>
      <c r="C52" s="32" t="e">
        <f>SUMIFS('[1]распределение 2013-2017'!$Y$9:$Y$91,'[1]распределение 2013-2017'!$B$9:$B$91,$B52)</f>
        <v>#VALUE!</v>
      </c>
      <c r="D52" s="32">
        <f>'[1]распределение 2013-2017'!AF52</f>
        <v>14.39409471835495</v>
      </c>
      <c r="E52" s="32">
        <f>'[1]распределение 2013-2017'!AM52</f>
        <v>13.874672211511209</v>
      </c>
      <c r="F52" s="32">
        <f>'[1]распределение 2013-2017'!AT52</f>
        <v>15.17522149016213</v>
      </c>
      <c r="G52" s="32">
        <f>'[1]распределение 2013-2017'!BA52</f>
        <v>4.7655715799717058</v>
      </c>
      <c r="H52" s="32">
        <v>9.2160070088280932</v>
      </c>
      <c r="I52" s="32">
        <v>8.8834399695469983</v>
      </c>
      <c r="J52" s="32">
        <v>9.7161336194011394</v>
      </c>
      <c r="K52" s="32">
        <v>3.0512194022237633</v>
      </c>
      <c r="L52" s="47">
        <f t="shared" si="7"/>
        <v>5.1780877095268565</v>
      </c>
      <c r="M52" s="47">
        <f t="shared" si="7"/>
        <v>4.9912322419642106</v>
      </c>
      <c r="N52" s="47">
        <f t="shared" si="7"/>
        <v>5.4590878707609907</v>
      </c>
      <c r="O52" s="47">
        <f t="shared" si="7"/>
        <v>1.7143521777479425</v>
      </c>
      <c r="P52" s="32">
        <v>0.82699999999999996</v>
      </c>
      <c r="Q52" s="32">
        <f t="shared" si="8"/>
        <v>0.96</v>
      </c>
      <c r="R52" s="32">
        <f t="shared" si="8"/>
        <v>0.92500000000000004</v>
      </c>
      <c r="S52" s="32">
        <f t="shared" si="8"/>
        <v>1.012</v>
      </c>
      <c r="T52" s="32">
        <f t="shared" si="8"/>
        <v>0.318</v>
      </c>
      <c r="U52" s="47">
        <f t="shared" si="9"/>
        <v>0.34499999999999997</v>
      </c>
      <c r="V52" s="47">
        <f t="shared" si="9"/>
        <v>0.33300000000000002</v>
      </c>
      <c r="W52" s="47">
        <f t="shared" si="9"/>
        <v>0.36399999999999999</v>
      </c>
      <c r="X52" s="47">
        <f t="shared" si="9"/>
        <v>0.114</v>
      </c>
      <c r="Y52" s="43">
        <f t="shared" si="4"/>
        <v>17.342739999999999</v>
      </c>
      <c r="Z52" s="32">
        <f>ROUNDDOWN(MMULT($L52:$O52,[1]коэффициенты!B$12:B$15),5)</f>
        <v>1.0356099999999999</v>
      </c>
      <c r="AA52" s="32">
        <f>ROUNDDOWN(MMULT($L52:$O52,[1]коэффициенты!C$12:C$15),5)</f>
        <v>4.3639999999999999</v>
      </c>
      <c r="AB52" s="32">
        <f>ROUNDDOWN(MMULT($L52:$O52,[1]коэффициенты!D$12:D$15),5)</f>
        <v>5.1128299999999998</v>
      </c>
      <c r="AC52" s="32">
        <f>ROUNDDOWN(MMULT($L52:$O52,[1]коэффициенты!E$12:E$15),5)</f>
        <v>6.8303000000000003</v>
      </c>
      <c r="AD52" s="48">
        <f t="shared" si="5"/>
        <v>1.1560000000000001</v>
      </c>
      <c r="AE52" s="32">
        <f t="shared" si="10"/>
        <v>6.9000000000000006E-2</v>
      </c>
      <c r="AF52" s="32">
        <f t="shared" si="10"/>
        <v>0.29099999999999998</v>
      </c>
      <c r="AG52" s="32">
        <f t="shared" si="10"/>
        <v>0.34100000000000003</v>
      </c>
      <c r="AH52" s="32">
        <f t="shared" si="10"/>
        <v>0.45500000000000002</v>
      </c>
    </row>
    <row r="53" spans="1:34" s="45" customFormat="1" ht="15.75">
      <c r="A53" s="46">
        <v>45</v>
      </c>
      <c r="B53" s="1" t="s">
        <v>80</v>
      </c>
      <c r="C53" s="32" t="e">
        <f>SUMIFS('[1]распределение 2013-2017'!$Y$9:$Y$91,'[1]распределение 2013-2017'!$B$9:$B$91,$B53)</f>
        <v>#VALUE!</v>
      </c>
      <c r="D53" s="32">
        <f>'[1]распределение 2013-2017'!AF53</f>
        <v>2.192945524437615</v>
      </c>
      <c r="E53" s="32">
        <f>'[1]распределение 2013-2017'!AM53</f>
        <v>2.0349083144076734</v>
      </c>
      <c r="F53" s="32">
        <f>'[1]распределение 2013-2017'!AT53</f>
        <v>2.1616628544377083</v>
      </c>
      <c r="G53" s="32">
        <f>'[1]распределение 2013-2017'!BA53</f>
        <v>0.73128330671700326</v>
      </c>
      <c r="H53" s="32">
        <v>2.192945524437615</v>
      </c>
      <c r="I53" s="32">
        <v>2.0349083144076734</v>
      </c>
      <c r="J53" s="32">
        <v>2.1616628544377083</v>
      </c>
      <c r="K53" s="32">
        <v>0.73128330671700326</v>
      </c>
      <c r="L53" s="47">
        <f t="shared" si="7"/>
        <v>0</v>
      </c>
      <c r="M53" s="47">
        <f t="shared" si="7"/>
        <v>0</v>
      </c>
      <c r="N53" s="47">
        <f t="shared" si="7"/>
        <v>0</v>
      </c>
      <c r="O53" s="47">
        <f t="shared" si="7"/>
        <v>0</v>
      </c>
      <c r="P53" s="32">
        <v>0.30099999999999999</v>
      </c>
      <c r="Q53" s="32">
        <f t="shared" si="8"/>
        <v>0.14599999999999999</v>
      </c>
      <c r="R53" s="32">
        <f t="shared" si="8"/>
        <v>0.13600000000000001</v>
      </c>
      <c r="S53" s="32">
        <f t="shared" si="8"/>
        <v>0.14399999999999999</v>
      </c>
      <c r="T53" s="32">
        <f t="shared" si="8"/>
        <v>4.9000000000000002E-2</v>
      </c>
      <c r="U53" s="47">
        <f t="shared" si="9"/>
        <v>0</v>
      </c>
      <c r="V53" s="47">
        <f t="shared" si="9"/>
        <v>0</v>
      </c>
      <c r="W53" s="47">
        <f t="shared" si="9"/>
        <v>0</v>
      </c>
      <c r="X53" s="47">
        <f t="shared" si="9"/>
        <v>0</v>
      </c>
      <c r="Y53" s="43">
        <f t="shared" si="4"/>
        <v>0</v>
      </c>
      <c r="Z53" s="32">
        <f>ROUNDDOWN(MMULT($L53:$O53,[1]коэффициенты!B$12:B$15),5)</f>
        <v>0</v>
      </c>
      <c r="AA53" s="32">
        <f>ROUNDDOWN(MMULT($L53:$O53,[1]коэффициенты!C$12:C$15),5)</f>
        <v>0</v>
      </c>
      <c r="AB53" s="32">
        <f>ROUNDDOWN(MMULT($L53:$O53,[1]коэффициенты!D$12:D$15),5)</f>
        <v>0</v>
      </c>
      <c r="AC53" s="32">
        <f>ROUNDDOWN(MMULT($L53:$O53,[1]коэффициенты!E$12:E$15),5)</f>
        <v>0</v>
      </c>
      <c r="AD53" s="48">
        <f t="shared" si="5"/>
        <v>0</v>
      </c>
      <c r="AE53" s="32">
        <f t="shared" si="10"/>
        <v>0</v>
      </c>
      <c r="AF53" s="32">
        <f t="shared" si="10"/>
        <v>0</v>
      </c>
      <c r="AG53" s="32">
        <f t="shared" si="10"/>
        <v>0</v>
      </c>
      <c r="AH53" s="32">
        <f t="shared" si="10"/>
        <v>0</v>
      </c>
    </row>
    <row r="54" spans="1:34" s="45" customFormat="1" ht="15.75">
      <c r="A54" s="46">
        <v>46</v>
      </c>
      <c r="B54" s="1" t="s">
        <v>33</v>
      </c>
      <c r="C54" s="32" t="e">
        <f>SUMIFS('[1]распределение 2013-2017'!$Y$9:$Y$91,'[1]распределение 2013-2017'!$B$9:$B$91,$B54)</f>
        <v>#VALUE!</v>
      </c>
      <c r="D54" s="32">
        <f>'[1]распределение 2013-2017'!AF54</f>
        <v>3.8305675647181801</v>
      </c>
      <c r="E54" s="32">
        <f>'[1]распределение 2013-2017'!AM54</f>
        <v>3.7701116704225228</v>
      </c>
      <c r="F54" s="32">
        <f>'[1]распределение 2013-2017'!AT54</f>
        <v>3.6992820883273345</v>
      </c>
      <c r="G54" s="32">
        <f>'[1]распределение 2013-2017'!BA54</f>
        <v>1.3272986765319605</v>
      </c>
      <c r="H54" s="32">
        <v>2.5416431576255776</v>
      </c>
      <c r="I54" s="32">
        <v>2.5015296998993732</v>
      </c>
      <c r="J54" s="32">
        <v>2.4545331335555658</v>
      </c>
      <c r="K54" s="32">
        <v>0.88068400891948151</v>
      </c>
      <c r="L54" s="47">
        <f t="shared" si="7"/>
        <v>1.2889244070926025</v>
      </c>
      <c r="M54" s="47">
        <f t="shared" si="7"/>
        <v>1.2685819705231496</v>
      </c>
      <c r="N54" s="47">
        <f t="shared" si="7"/>
        <v>1.2447489547717687</v>
      </c>
      <c r="O54" s="47">
        <f t="shared" si="7"/>
        <v>0.44661466761247903</v>
      </c>
      <c r="P54" s="32">
        <v>0.90900000000000003</v>
      </c>
      <c r="Q54" s="32">
        <f t="shared" si="8"/>
        <v>0.255</v>
      </c>
      <c r="R54" s="32">
        <f t="shared" si="8"/>
        <v>0.251</v>
      </c>
      <c r="S54" s="32">
        <f t="shared" si="8"/>
        <v>0.247</v>
      </c>
      <c r="T54" s="32">
        <f t="shared" si="8"/>
        <v>8.7999999999999995E-2</v>
      </c>
      <c r="U54" s="47">
        <f t="shared" si="9"/>
        <v>8.5999999999999993E-2</v>
      </c>
      <c r="V54" s="47">
        <f t="shared" si="9"/>
        <v>8.5000000000000006E-2</v>
      </c>
      <c r="W54" s="47">
        <f t="shared" si="9"/>
        <v>8.3000000000000004E-2</v>
      </c>
      <c r="X54" s="47">
        <f t="shared" si="9"/>
        <v>0.03</v>
      </c>
      <c r="Y54" s="43">
        <f t="shared" si="4"/>
        <v>4.24885</v>
      </c>
      <c r="Z54" s="32">
        <f>ROUNDDOWN(MMULT($L54:$O54,[1]коэффициенты!B$12:B$15),5)</f>
        <v>0.25778000000000001</v>
      </c>
      <c r="AA54" s="32">
        <f>ROUNDDOWN(MMULT($L54:$O54,[1]коэффициенты!C$12:C$15),5)</f>
        <v>1.09151</v>
      </c>
      <c r="AB54" s="32">
        <f>ROUNDDOWN(MMULT($L54:$O54,[1]коэффициенты!D$12:D$15),5)</f>
        <v>1.2668600000000001</v>
      </c>
      <c r="AC54" s="32">
        <f>ROUNDDOWN(MMULT($L54:$O54,[1]коэффициенты!E$12:E$15),5)</f>
        <v>1.6327</v>
      </c>
      <c r="AD54" s="48">
        <f t="shared" si="5"/>
        <v>0.28299999999999997</v>
      </c>
      <c r="AE54" s="32">
        <f t="shared" si="10"/>
        <v>1.7000000000000001E-2</v>
      </c>
      <c r="AF54" s="32">
        <f t="shared" si="10"/>
        <v>7.2999999999999995E-2</v>
      </c>
      <c r="AG54" s="32">
        <f t="shared" si="10"/>
        <v>8.4000000000000005E-2</v>
      </c>
      <c r="AH54" s="32">
        <f t="shared" si="10"/>
        <v>0.109</v>
      </c>
    </row>
    <row r="55" spans="1:34" s="45" customFormat="1" ht="15.75">
      <c r="A55" s="46">
        <v>47</v>
      </c>
      <c r="B55" s="1" t="s">
        <v>34</v>
      </c>
      <c r="C55" s="32" t="e">
        <f>SUMIFS('[1]распределение 2013-2017'!$Y$9:$Y$91,'[1]распределение 2013-2017'!$B$9:$B$91,$B55)</f>
        <v>#VALUE!</v>
      </c>
      <c r="D55" s="32">
        <f>'[1]распределение 2013-2017'!AF55</f>
        <v>72.966304584159317</v>
      </c>
      <c r="E55" s="32">
        <f>'[1]распределение 2013-2017'!AM55</f>
        <v>70.592217476192175</v>
      </c>
      <c r="F55" s="32">
        <f>'[1]распределение 2013-2017'!AT55</f>
        <v>69.417366890436256</v>
      </c>
      <c r="G55" s="32">
        <f>'[1]распределение 2013-2017'!BA55</f>
        <v>24.904151049212473</v>
      </c>
      <c r="H55" s="32">
        <v>72.966304584159317</v>
      </c>
      <c r="I55" s="32">
        <v>70.592217476192175</v>
      </c>
      <c r="J55" s="32">
        <v>69.417366890436256</v>
      </c>
      <c r="K55" s="32">
        <v>24.904151049212473</v>
      </c>
      <c r="L55" s="47">
        <f t="shared" si="7"/>
        <v>0</v>
      </c>
      <c r="M55" s="47">
        <f t="shared" si="7"/>
        <v>0</v>
      </c>
      <c r="N55" s="47">
        <f t="shared" si="7"/>
        <v>0</v>
      </c>
      <c r="O55" s="47">
        <f t="shared" si="7"/>
        <v>0</v>
      </c>
      <c r="P55" s="32">
        <v>6.2460000000000004</v>
      </c>
      <c r="Q55" s="32">
        <f t="shared" si="8"/>
        <v>4.8639999999999999</v>
      </c>
      <c r="R55" s="32">
        <f t="shared" si="8"/>
        <v>4.7060000000000004</v>
      </c>
      <c r="S55" s="32">
        <f t="shared" si="8"/>
        <v>4.6280000000000001</v>
      </c>
      <c r="T55" s="32">
        <f t="shared" si="8"/>
        <v>1.66</v>
      </c>
      <c r="U55" s="47">
        <f t="shared" si="9"/>
        <v>0</v>
      </c>
      <c r="V55" s="47">
        <f t="shared" si="9"/>
        <v>0</v>
      </c>
      <c r="W55" s="47">
        <f t="shared" si="9"/>
        <v>0</v>
      </c>
      <c r="X55" s="47">
        <f t="shared" si="9"/>
        <v>0</v>
      </c>
      <c r="Y55" s="43">
        <f t="shared" si="4"/>
        <v>0</v>
      </c>
      <c r="Z55" s="32">
        <f>ROUNDDOWN(MMULT($L55:$O55,[1]коэффициенты!B$12:B$15),5)</f>
        <v>0</v>
      </c>
      <c r="AA55" s="32">
        <f>ROUNDDOWN(MMULT($L55:$O55,[1]коэффициенты!C$12:C$15),5)</f>
        <v>0</v>
      </c>
      <c r="AB55" s="32">
        <f>ROUNDDOWN(MMULT($L55:$O55,[1]коэффициенты!D$12:D$15),5)</f>
        <v>0</v>
      </c>
      <c r="AC55" s="32">
        <f>ROUNDDOWN(MMULT($L55:$O55,[1]коэффициенты!E$12:E$15),5)</f>
        <v>0</v>
      </c>
      <c r="AD55" s="48">
        <f t="shared" si="5"/>
        <v>0</v>
      </c>
      <c r="AE55" s="32">
        <f t="shared" si="10"/>
        <v>0</v>
      </c>
      <c r="AF55" s="32">
        <f t="shared" si="10"/>
        <v>0</v>
      </c>
      <c r="AG55" s="32">
        <f t="shared" si="10"/>
        <v>0</v>
      </c>
      <c r="AH55" s="32">
        <f t="shared" si="10"/>
        <v>0</v>
      </c>
    </row>
    <row r="56" spans="1:34" s="45" customFormat="1" ht="15.75">
      <c r="A56" s="46">
        <v>48</v>
      </c>
      <c r="B56" s="1" t="s">
        <v>35</v>
      </c>
      <c r="C56" s="32" t="e">
        <f>SUMIFS('[1]распределение 2013-2017'!$Y$9:$Y$91,'[1]распределение 2013-2017'!$B$9:$B$91,$B56)</f>
        <v>#VALUE!</v>
      </c>
      <c r="D56" s="32">
        <f>'[1]распределение 2013-2017'!AF56</f>
        <v>57.343824927244356</v>
      </c>
      <c r="E56" s="32">
        <f>'[1]распределение 2013-2017'!AM56</f>
        <v>57.500308232356737</v>
      </c>
      <c r="F56" s="32">
        <f>'[1]распределение 2013-2017'!AT56</f>
        <v>58.784993025731346</v>
      </c>
      <c r="G56" s="32">
        <f>'[1]распределение 2013-2017'!BA56</f>
        <v>21.088293814667686</v>
      </c>
      <c r="H56" s="32">
        <v>47.07945348290238</v>
      </c>
      <c r="I56" s="32">
        <v>47.207926749086425</v>
      </c>
      <c r="J56" s="32">
        <v>48.262656845075121</v>
      </c>
      <c r="K56" s="32">
        <v>17.313552922936061</v>
      </c>
      <c r="L56" s="47">
        <f t="shared" si="7"/>
        <v>10.264371444341975</v>
      </c>
      <c r="M56" s="47">
        <f t="shared" si="7"/>
        <v>10.292381483270312</v>
      </c>
      <c r="N56" s="47">
        <f t="shared" si="7"/>
        <v>10.522336180656225</v>
      </c>
      <c r="O56" s="47">
        <f t="shared" si="7"/>
        <v>3.774740891731625</v>
      </c>
      <c r="P56" s="32">
        <v>4.8170000000000002</v>
      </c>
      <c r="Q56" s="32">
        <f t="shared" si="8"/>
        <v>3.823</v>
      </c>
      <c r="R56" s="32">
        <f t="shared" si="8"/>
        <v>3.8330000000000002</v>
      </c>
      <c r="S56" s="32">
        <f t="shared" si="8"/>
        <v>3.919</v>
      </c>
      <c r="T56" s="32">
        <f t="shared" si="8"/>
        <v>1.4059999999999999</v>
      </c>
      <c r="U56" s="47">
        <f t="shared" si="9"/>
        <v>0.68400000000000005</v>
      </c>
      <c r="V56" s="47">
        <f t="shared" si="9"/>
        <v>0.68600000000000005</v>
      </c>
      <c r="W56" s="47">
        <f t="shared" si="9"/>
        <v>0.70099999999999996</v>
      </c>
      <c r="X56" s="47">
        <f t="shared" si="9"/>
        <v>0.252</v>
      </c>
      <c r="Y56" s="43">
        <f t="shared" si="4"/>
        <v>34.853810000000003</v>
      </c>
      <c r="Z56" s="32">
        <f>ROUNDDOWN(MMULT($L56:$O56,[1]коэффициенты!B$12:B$15),5)</f>
        <v>2.05287</v>
      </c>
      <c r="AA56" s="32">
        <f>ROUNDDOWN(MMULT($L56:$O56,[1]коэффициенты!C$12:C$15),5)</f>
        <v>8.7303099999999993</v>
      </c>
      <c r="AB56" s="32">
        <f>ROUNDDOWN(MMULT($L56:$O56,[1]коэффициенты!D$12:D$15),5)</f>
        <v>10.33417</v>
      </c>
      <c r="AC56" s="32">
        <f>ROUNDDOWN(MMULT($L56:$O56,[1]коэффициенты!E$12:E$15),5)</f>
        <v>13.736459999999999</v>
      </c>
      <c r="AD56" s="48">
        <f t="shared" si="5"/>
        <v>2.3239999999999998</v>
      </c>
      <c r="AE56" s="32">
        <f t="shared" si="10"/>
        <v>0.13700000000000001</v>
      </c>
      <c r="AF56" s="32">
        <f t="shared" si="10"/>
        <v>0.58199999999999996</v>
      </c>
      <c r="AG56" s="32">
        <f t="shared" si="10"/>
        <v>0.68899999999999995</v>
      </c>
      <c r="AH56" s="32">
        <f t="shared" si="10"/>
        <v>0.91600000000000004</v>
      </c>
    </row>
    <row r="57" spans="1:34" s="45" customFormat="1" ht="15.75">
      <c r="A57" s="46">
        <v>49</v>
      </c>
      <c r="B57" s="1" t="s">
        <v>74</v>
      </c>
      <c r="C57" s="32" t="e">
        <f>SUMIFS('[1]распределение 2013-2017'!$Y$9:$Y$91,'[1]распределение 2013-2017'!$B$9:$B$91,$B57)</f>
        <v>#VALUE!</v>
      </c>
      <c r="D57" s="32">
        <f>'[1]распределение 2013-2017'!AF57</f>
        <v>59.247881693587303</v>
      </c>
      <c r="E57" s="32">
        <f>'[1]распределение 2013-2017'!AM57</f>
        <v>58.84401045565096</v>
      </c>
      <c r="F57" s="32">
        <f>'[1]распределение 2013-2017'!AT57</f>
        <v>58.683881759200958</v>
      </c>
      <c r="G57" s="32">
        <f>'[1]распределение 2013-2017'!BA57</f>
        <v>14.741206091560757</v>
      </c>
      <c r="H57" s="32">
        <v>59.247881693587303</v>
      </c>
      <c r="I57" s="32">
        <v>58.84401045565096</v>
      </c>
      <c r="J57" s="32">
        <v>58.683881759200958</v>
      </c>
      <c r="K57" s="32">
        <v>14.741206091560757</v>
      </c>
      <c r="L57" s="47">
        <f t="shared" si="7"/>
        <v>0</v>
      </c>
      <c r="M57" s="47">
        <f t="shared" si="7"/>
        <v>0</v>
      </c>
      <c r="N57" s="47">
        <f t="shared" si="7"/>
        <v>0</v>
      </c>
      <c r="O57" s="47">
        <f t="shared" si="7"/>
        <v>0</v>
      </c>
      <c r="P57" s="32">
        <v>1.0249999999999999</v>
      </c>
      <c r="Q57" s="32">
        <f t="shared" si="8"/>
        <v>3.95</v>
      </c>
      <c r="R57" s="32">
        <f t="shared" si="8"/>
        <v>3.923</v>
      </c>
      <c r="S57" s="32">
        <f t="shared" si="8"/>
        <v>3.9119999999999999</v>
      </c>
      <c r="T57" s="32">
        <f t="shared" si="8"/>
        <v>0.98299999999999998</v>
      </c>
      <c r="U57" s="47">
        <f t="shared" si="9"/>
        <v>0</v>
      </c>
      <c r="V57" s="47">
        <f t="shared" si="9"/>
        <v>0</v>
      </c>
      <c r="W57" s="47">
        <f t="shared" si="9"/>
        <v>0</v>
      </c>
      <c r="X57" s="47">
        <f t="shared" si="9"/>
        <v>0</v>
      </c>
      <c r="Y57" s="43">
        <f t="shared" si="4"/>
        <v>0</v>
      </c>
      <c r="Z57" s="32">
        <f>ROUNDDOWN(MMULT($L57:$O57,[1]коэффициенты!B$12:B$15),5)</f>
        <v>0</v>
      </c>
      <c r="AA57" s="32">
        <f>ROUNDDOWN(MMULT($L57:$O57,[1]коэффициенты!C$12:C$15),5)</f>
        <v>0</v>
      </c>
      <c r="AB57" s="32">
        <f>ROUNDDOWN(MMULT($L57:$O57,[1]коэффициенты!D$12:D$15),5)</f>
        <v>0</v>
      </c>
      <c r="AC57" s="32">
        <f>ROUNDDOWN(MMULT($L57:$O57,[1]коэффициенты!E$12:E$15),5)</f>
        <v>0</v>
      </c>
      <c r="AD57" s="48">
        <f t="shared" si="5"/>
        <v>0</v>
      </c>
      <c r="AE57" s="32">
        <f t="shared" si="10"/>
        <v>0</v>
      </c>
      <c r="AF57" s="32">
        <f t="shared" si="10"/>
        <v>0</v>
      </c>
      <c r="AG57" s="32">
        <f t="shared" si="10"/>
        <v>0</v>
      </c>
      <c r="AH57" s="32">
        <f t="shared" si="10"/>
        <v>0</v>
      </c>
    </row>
    <row r="58" spans="1:34" s="45" customFormat="1" ht="15.75">
      <c r="A58" s="46">
        <v>50</v>
      </c>
      <c r="B58" s="1" t="s">
        <v>36</v>
      </c>
      <c r="C58" s="32" t="e">
        <f>SUMIFS('[1]распределение 2013-2017'!$Y$9:$Y$91,'[1]распределение 2013-2017'!$B$9:$B$91,$B58)</f>
        <v>#VALUE!</v>
      </c>
      <c r="D58" s="32">
        <f>'[1]распределение 2013-2017'!AF58</f>
        <v>7.4986847264714953</v>
      </c>
      <c r="E58" s="32">
        <f>'[1]распределение 2013-2017'!AM58</f>
        <v>7.6781672375911425</v>
      </c>
      <c r="F58" s="32">
        <f>'[1]распределение 2013-2017'!AT58</f>
        <v>7.2862517005585383</v>
      </c>
      <c r="G58" s="32">
        <f>'[1]распределение 2013-2017'!BA58</f>
        <v>2.6142963353788202</v>
      </c>
      <c r="H58" s="32">
        <v>7.4986847264714953</v>
      </c>
      <c r="I58" s="32">
        <v>7.6781672375911425</v>
      </c>
      <c r="J58" s="32">
        <v>7.2862517005585383</v>
      </c>
      <c r="K58" s="32">
        <v>2.6142963353788202</v>
      </c>
      <c r="L58" s="47">
        <f t="shared" si="7"/>
        <v>0</v>
      </c>
      <c r="M58" s="47">
        <f t="shared" si="7"/>
        <v>0</v>
      </c>
      <c r="N58" s="47">
        <f t="shared" si="7"/>
        <v>0</v>
      </c>
      <c r="O58" s="47">
        <f t="shared" si="7"/>
        <v>0</v>
      </c>
      <c r="P58" s="32">
        <v>0.77200000000000002</v>
      </c>
      <c r="Q58" s="32">
        <f t="shared" si="8"/>
        <v>0.5</v>
      </c>
      <c r="R58" s="32">
        <f t="shared" si="8"/>
        <v>0.51200000000000001</v>
      </c>
      <c r="S58" s="32">
        <f t="shared" si="8"/>
        <v>0.48599999999999999</v>
      </c>
      <c r="T58" s="32">
        <f t="shared" si="8"/>
        <v>0.17399999999999999</v>
      </c>
      <c r="U58" s="47">
        <f t="shared" si="9"/>
        <v>0</v>
      </c>
      <c r="V58" s="47">
        <f t="shared" si="9"/>
        <v>0</v>
      </c>
      <c r="W58" s="47">
        <f t="shared" si="9"/>
        <v>0</v>
      </c>
      <c r="X58" s="47">
        <f t="shared" si="9"/>
        <v>0</v>
      </c>
      <c r="Y58" s="43">
        <f t="shared" si="4"/>
        <v>0</v>
      </c>
      <c r="Z58" s="32">
        <f>ROUNDDOWN(MMULT($L58:$O58,[1]коэффициенты!B$12:B$15),5)</f>
        <v>0</v>
      </c>
      <c r="AA58" s="32">
        <f>ROUNDDOWN(MMULT($L58:$O58,[1]коэффициенты!C$12:C$15),5)</f>
        <v>0</v>
      </c>
      <c r="AB58" s="32">
        <f>ROUNDDOWN(MMULT($L58:$O58,[1]коэффициенты!D$12:D$15),5)</f>
        <v>0</v>
      </c>
      <c r="AC58" s="32">
        <f>ROUNDDOWN(MMULT($L58:$O58,[1]коэффициенты!E$12:E$15),5)</f>
        <v>0</v>
      </c>
      <c r="AD58" s="48">
        <f t="shared" si="5"/>
        <v>0</v>
      </c>
      <c r="AE58" s="32">
        <f t="shared" si="10"/>
        <v>0</v>
      </c>
      <c r="AF58" s="32">
        <f t="shared" si="10"/>
        <v>0</v>
      </c>
      <c r="AG58" s="32">
        <f t="shared" si="10"/>
        <v>0</v>
      </c>
      <c r="AH58" s="32">
        <f t="shared" si="10"/>
        <v>0</v>
      </c>
    </row>
    <row r="59" spans="1:34" s="45" customFormat="1" ht="15.75">
      <c r="A59" s="46">
        <v>51</v>
      </c>
      <c r="B59" s="1" t="s">
        <v>37</v>
      </c>
      <c r="C59" s="32" t="e">
        <f>SUMIFS('[1]распределение 2013-2017'!$Y$9:$Y$91,'[1]распределение 2013-2017'!$B$9:$B$91,$B59)</f>
        <v>#VALUE!</v>
      </c>
      <c r="D59" s="32">
        <f>'[1]распределение 2013-2017'!AF59</f>
        <v>4.2635585257046351</v>
      </c>
      <c r="E59" s="32">
        <f>'[1]распределение 2013-2017'!AM59</f>
        <v>4.1837349338985081</v>
      </c>
      <c r="F59" s="32">
        <f>'[1]распределение 2013-2017'!AT59</f>
        <v>4.3794101306963977</v>
      </c>
      <c r="G59" s="32">
        <f>'[1]распределение 2013-2017'!BA59</f>
        <v>1.5713464097004533</v>
      </c>
      <c r="H59" s="32">
        <v>4.2635585257046351</v>
      </c>
      <c r="I59" s="32">
        <v>4.1837349338985081</v>
      </c>
      <c r="J59" s="32">
        <v>4.3794101306963977</v>
      </c>
      <c r="K59" s="32">
        <v>1.5713464097004533</v>
      </c>
      <c r="L59" s="47">
        <f t="shared" si="7"/>
        <v>0</v>
      </c>
      <c r="M59" s="47">
        <f t="shared" si="7"/>
        <v>0</v>
      </c>
      <c r="N59" s="47">
        <f t="shared" si="7"/>
        <v>0</v>
      </c>
      <c r="O59" s="47">
        <f t="shared" si="7"/>
        <v>0</v>
      </c>
      <c r="P59" s="32">
        <v>0.623</v>
      </c>
      <c r="Q59" s="32">
        <f t="shared" si="8"/>
        <v>0.28399999999999997</v>
      </c>
      <c r="R59" s="32">
        <f t="shared" si="8"/>
        <v>0.27900000000000003</v>
      </c>
      <c r="S59" s="32">
        <f t="shared" si="8"/>
        <v>0.29199999999999998</v>
      </c>
      <c r="T59" s="32">
        <f t="shared" si="8"/>
        <v>0.105</v>
      </c>
      <c r="U59" s="47">
        <f t="shared" si="9"/>
        <v>0</v>
      </c>
      <c r="V59" s="47">
        <f t="shared" si="9"/>
        <v>0</v>
      </c>
      <c r="W59" s="47">
        <f t="shared" si="9"/>
        <v>0</v>
      </c>
      <c r="X59" s="47">
        <f t="shared" si="9"/>
        <v>0</v>
      </c>
      <c r="Y59" s="43">
        <f t="shared" si="4"/>
        <v>0</v>
      </c>
      <c r="Z59" s="32">
        <f>ROUNDDOWN(MMULT($L59:$O59,[1]коэффициенты!B$12:B$15),5)</f>
        <v>0</v>
      </c>
      <c r="AA59" s="32">
        <f>ROUNDDOWN(MMULT($L59:$O59,[1]коэффициенты!C$12:C$15),5)</f>
        <v>0</v>
      </c>
      <c r="AB59" s="32">
        <f>ROUNDDOWN(MMULT($L59:$O59,[1]коэффициенты!D$12:D$15),5)</f>
        <v>0</v>
      </c>
      <c r="AC59" s="32">
        <f>ROUNDDOWN(MMULT($L59:$O59,[1]коэффициенты!E$12:E$15),5)</f>
        <v>0</v>
      </c>
      <c r="AD59" s="48">
        <f t="shared" si="5"/>
        <v>0</v>
      </c>
      <c r="AE59" s="32">
        <f t="shared" si="10"/>
        <v>0</v>
      </c>
      <c r="AF59" s="32">
        <f t="shared" si="10"/>
        <v>0</v>
      </c>
      <c r="AG59" s="32">
        <f t="shared" si="10"/>
        <v>0</v>
      </c>
      <c r="AH59" s="32">
        <f t="shared" si="10"/>
        <v>0</v>
      </c>
    </row>
    <row r="60" spans="1:34" s="45" customFormat="1" ht="15.75">
      <c r="A60" s="46">
        <v>52</v>
      </c>
      <c r="B60" s="1" t="s">
        <v>75</v>
      </c>
      <c r="C60" s="32" t="e">
        <f>SUMIFS('[1]распределение 2013-2017'!$Y$9:$Y$91,'[1]распределение 2013-2017'!$B$9:$B$91,$B60)</f>
        <v>#VALUE!</v>
      </c>
      <c r="D60" s="32">
        <f>'[1]распределение 2013-2017'!AF60</f>
        <v>35.862688715920669</v>
      </c>
      <c r="E60" s="32">
        <f>'[1]распределение 2013-2017'!AM60</f>
        <v>35.830735532578217</v>
      </c>
      <c r="F60" s="32">
        <f>'[1]распределение 2013-2017'!AT60</f>
        <v>35.390358424325534</v>
      </c>
      <c r="G60" s="32">
        <f>'[1]распределение 2013-2017'!BA60</f>
        <v>8.164527327175584</v>
      </c>
      <c r="H60" s="32">
        <v>33.739088527137604</v>
      </c>
      <c r="I60" s="32">
        <v>33.709027443596035</v>
      </c>
      <c r="J60" s="32">
        <v>33.294727156231737</v>
      </c>
      <c r="K60" s="32">
        <v>7.6810668730346379</v>
      </c>
      <c r="L60" s="47">
        <f t="shared" si="7"/>
        <v>2.1236001887830653</v>
      </c>
      <c r="M60" s="47">
        <f t="shared" si="7"/>
        <v>2.1217080889821816</v>
      </c>
      <c r="N60" s="47">
        <f t="shared" si="7"/>
        <v>2.095631268093797</v>
      </c>
      <c r="O60" s="47">
        <f t="shared" si="7"/>
        <v>0.48346045414094618</v>
      </c>
      <c r="P60" s="32">
        <v>0</v>
      </c>
      <c r="Q60" s="32">
        <f t="shared" si="8"/>
        <v>2.391</v>
      </c>
      <c r="R60" s="32">
        <f t="shared" si="8"/>
        <v>2.3889999999999998</v>
      </c>
      <c r="S60" s="32">
        <f t="shared" si="8"/>
        <v>2.359</v>
      </c>
      <c r="T60" s="32">
        <f t="shared" si="8"/>
        <v>0.54400000000000004</v>
      </c>
      <c r="U60" s="47">
        <f t="shared" si="9"/>
        <v>0.14199999999999999</v>
      </c>
      <c r="V60" s="47">
        <f t="shared" si="9"/>
        <v>0.14099999999999999</v>
      </c>
      <c r="W60" s="47">
        <f t="shared" si="9"/>
        <v>0.14000000000000001</v>
      </c>
      <c r="X60" s="47">
        <f t="shared" si="9"/>
        <v>3.2000000000000001E-2</v>
      </c>
      <c r="Y60" s="43">
        <f t="shared" si="4"/>
        <v>6.8243899999999993</v>
      </c>
      <c r="Z60" s="32">
        <f>ROUNDDOWN(MMULT($L60:$O60,[1]коэффициенты!B$12:B$15),5)</f>
        <v>0.42471999999999999</v>
      </c>
      <c r="AA60" s="32">
        <f>ROUNDDOWN(MMULT($L60:$O60,[1]коэффициенты!C$12:C$15),5)</f>
        <v>1.8046800000000001</v>
      </c>
      <c r="AB60" s="32">
        <f>ROUNDDOWN(MMULT($L60:$O60,[1]коэффициенты!D$12:D$15),5)</f>
        <v>2.1167699999999998</v>
      </c>
      <c r="AC60" s="32">
        <f>ROUNDDOWN(MMULT($L60:$O60,[1]коэффициенты!E$12:E$15),5)</f>
        <v>2.4782199999999999</v>
      </c>
      <c r="AD60" s="48">
        <f t="shared" si="5"/>
        <v>0.45399999999999996</v>
      </c>
      <c r="AE60" s="32">
        <f t="shared" si="10"/>
        <v>2.8000000000000001E-2</v>
      </c>
      <c r="AF60" s="32">
        <f t="shared" si="10"/>
        <v>0.12</v>
      </c>
      <c r="AG60" s="32">
        <f t="shared" si="10"/>
        <v>0.14099999999999999</v>
      </c>
      <c r="AH60" s="32">
        <f t="shared" si="10"/>
        <v>0.16500000000000001</v>
      </c>
    </row>
    <row r="61" spans="1:34" s="45" customFormat="1" ht="15.75">
      <c r="A61" s="46">
        <v>53</v>
      </c>
      <c r="B61" s="1" t="s">
        <v>38</v>
      </c>
      <c r="C61" s="32" t="e">
        <f>SUMIFS('[1]распределение 2013-2017'!$Y$9:$Y$91,'[1]распределение 2013-2017'!$B$9:$B$91,$B61)</f>
        <v>#VALUE!</v>
      </c>
      <c r="D61" s="32">
        <f>'[1]распределение 2013-2017'!AF61</f>
        <v>27.900246938017776</v>
      </c>
      <c r="E61" s="32">
        <f>'[1]распределение 2013-2017'!AM61</f>
        <v>26.12064189404191</v>
      </c>
      <c r="F61" s="32">
        <f>'[1]распределение 2013-2017'!AT61</f>
        <v>25.323564499910237</v>
      </c>
      <c r="G61" s="32">
        <f>'[1]распределение 2013-2017'!BA61</f>
        <v>9.0860266680300974</v>
      </c>
      <c r="H61" s="32">
        <v>27.900246938017776</v>
      </c>
      <c r="I61" s="32">
        <v>26.12064189404191</v>
      </c>
      <c r="J61" s="32">
        <v>25.323564499910237</v>
      </c>
      <c r="K61" s="32">
        <v>9.0860266680300974</v>
      </c>
      <c r="L61" s="47">
        <f t="shared" si="7"/>
        <v>0</v>
      </c>
      <c r="M61" s="47">
        <f t="shared" si="7"/>
        <v>0</v>
      </c>
      <c r="N61" s="47">
        <f t="shared" si="7"/>
        <v>0</v>
      </c>
      <c r="O61" s="47">
        <f t="shared" si="7"/>
        <v>0</v>
      </c>
      <c r="P61" s="32">
        <v>3.7429999999999999</v>
      </c>
      <c r="Q61" s="32">
        <f t="shared" si="8"/>
        <v>1.86</v>
      </c>
      <c r="R61" s="32">
        <f t="shared" si="8"/>
        <v>1.7410000000000001</v>
      </c>
      <c r="S61" s="32">
        <f t="shared" si="8"/>
        <v>1.6879999999999999</v>
      </c>
      <c r="T61" s="32">
        <f t="shared" si="8"/>
        <v>0.60599999999999998</v>
      </c>
      <c r="U61" s="47">
        <f t="shared" si="9"/>
        <v>0</v>
      </c>
      <c r="V61" s="47">
        <f t="shared" si="9"/>
        <v>0</v>
      </c>
      <c r="W61" s="47">
        <f t="shared" si="9"/>
        <v>0</v>
      </c>
      <c r="X61" s="47">
        <f t="shared" si="9"/>
        <v>0</v>
      </c>
      <c r="Y61" s="43">
        <f t="shared" si="4"/>
        <v>0</v>
      </c>
      <c r="Z61" s="32">
        <f>ROUNDDOWN(MMULT($L61:$O61,[1]коэффициенты!B$12:B$15),5)</f>
        <v>0</v>
      </c>
      <c r="AA61" s="32">
        <f>ROUNDDOWN(MMULT($L61:$O61,[1]коэффициенты!C$12:C$15),5)</f>
        <v>0</v>
      </c>
      <c r="AB61" s="32">
        <f>ROUNDDOWN(MMULT($L61:$O61,[1]коэффициенты!D$12:D$15),5)</f>
        <v>0</v>
      </c>
      <c r="AC61" s="32">
        <f>ROUNDDOWN(MMULT($L61:$O61,[1]коэффициенты!E$12:E$15),5)</f>
        <v>0</v>
      </c>
      <c r="AD61" s="48">
        <f t="shared" si="5"/>
        <v>0</v>
      </c>
      <c r="AE61" s="32">
        <f t="shared" si="10"/>
        <v>0</v>
      </c>
      <c r="AF61" s="32">
        <f t="shared" si="10"/>
        <v>0</v>
      </c>
      <c r="AG61" s="32">
        <f t="shared" si="10"/>
        <v>0</v>
      </c>
      <c r="AH61" s="32">
        <f t="shared" si="10"/>
        <v>0</v>
      </c>
    </row>
    <row r="62" spans="1:34" s="45" customFormat="1" ht="15.75">
      <c r="A62" s="46">
        <v>54</v>
      </c>
      <c r="B62" s="1" t="s">
        <v>39</v>
      </c>
      <c r="C62" s="32" t="e">
        <f>SUMIFS('[1]распределение 2013-2017'!$Y$9:$Y$91,'[1]распределение 2013-2017'!$B$9:$B$91,$B62)</f>
        <v>#VALUE!</v>
      </c>
      <c r="D62" s="32">
        <f>'[1]распределение 2013-2017'!AF62</f>
        <v>22.406335869335908</v>
      </c>
      <c r="E62" s="32">
        <f>'[1]распределение 2013-2017'!AM62</f>
        <v>23.316375463124881</v>
      </c>
      <c r="F62" s="32">
        <f>'[1]распределение 2013-2017'!AT62</f>
        <v>24.273883139601754</v>
      </c>
      <c r="G62" s="32">
        <f>'[1]распределение 2013-2017'!BA62</f>
        <v>8.7094255279374799</v>
      </c>
      <c r="H62" s="32">
        <v>22.406335869335908</v>
      </c>
      <c r="I62" s="32">
        <v>23.316375463124881</v>
      </c>
      <c r="J62" s="32">
        <v>24.273883139601754</v>
      </c>
      <c r="K62" s="32">
        <v>8.7094255279374799</v>
      </c>
      <c r="L62" s="47">
        <f t="shared" si="7"/>
        <v>0</v>
      </c>
      <c r="M62" s="47">
        <f t="shared" si="7"/>
        <v>0</v>
      </c>
      <c r="N62" s="47">
        <f t="shared" si="7"/>
        <v>0</v>
      </c>
      <c r="O62" s="47">
        <f t="shared" si="7"/>
        <v>0</v>
      </c>
      <c r="P62" s="32">
        <v>1.929</v>
      </c>
      <c r="Q62" s="32">
        <f t="shared" si="8"/>
        <v>1.494</v>
      </c>
      <c r="R62" s="32">
        <f t="shared" si="8"/>
        <v>1.554</v>
      </c>
      <c r="S62" s="32">
        <f t="shared" si="8"/>
        <v>1.6180000000000001</v>
      </c>
      <c r="T62" s="32">
        <f t="shared" si="8"/>
        <v>0.58099999999999996</v>
      </c>
      <c r="U62" s="47">
        <f t="shared" si="9"/>
        <v>0</v>
      </c>
      <c r="V62" s="47">
        <f t="shared" si="9"/>
        <v>0</v>
      </c>
      <c r="W62" s="47">
        <f t="shared" si="9"/>
        <v>0</v>
      </c>
      <c r="X62" s="47">
        <f t="shared" si="9"/>
        <v>0</v>
      </c>
      <c r="Y62" s="43">
        <f t="shared" si="4"/>
        <v>0</v>
      </c>
      <c r="Z62" s="32">
        <f>ROUNDDOWN(MMULT($L62:$O62,[1]коэффициенты!B$12:B$15),5)</f>
        <v>0</v>
      </c>
      <c r="AA62" s="32">
        <f>ROUNDDOWN(MMULT($L62:$O62,[1]коэффициенты!C$12:C$15),5)</f>
        <v>0</v>
      </c>
      <c r="AB62" s="32">
        <f>ROUNDDOWN(MMULT($L62:$O62,[1]коэффициенты!D$12:D$15),5)</f>
        <v>0</v>
      </c>
      <c r="AC62" s="32">
        <f>ROUNDDOWN(MMULT($L62:$O62,[1]коэффициенты!E$12:E$15),5)</f>
        <v>0</v>
      </c>
      <c r="AD62" s="48">
        <f t="shared" si="5"/>
        <v>0</v>
      </c>
      <c r="AE62" s="32">
        <f t="shared" si="10"/>
        <v>0</v>
      </c>
      <c r="AF62" s="32">
        <f t="shared" si="10"/>
        <v>0</v>
      </c>
      <c r="AG62" s="32">
        <f t="shared" si="10"/>
        <v>0</v>
      </c>
      <c r="AH62" s="32">
        <f t="shared" si="10"/>
        <v>0</v>
      </c>
    </row>
    <row r="63" spans="1:34" s="45" customFormat="1" ht="15.75">
      <c r="A63" s="46">
        <v>55</v>
      </c>
      <c r="B63" s="1" t="s">
        <v>40</v>
      </c>
      <c r="C63" s="32" t="e">
        <f>SUMIFS('[1]распределение 2013-2017'!$Y$9:$Y$91,'[1]распределение 2013-2017'!$B$9:$B$91,$B63)</f>
        <v>#VALUE!</v>
      </c>
      <c r="D63" s="32">
        <f>'[1]распределение 2013-2017'!AF63</f>
        <v>28.168359202112725</v>
      </c>
      <c r="E63" s="32">
        <f>'[1]распределение 2013-2017'!AM63</f>
        <v>26.451184982106934</v>
      </c>
      <c r="F63" s="32">
        <f>'[1]распределение 2013-2017'!AT63</f>
        <v>29.198305961554116</v>
      </c>
      <c r="G63" s="32">
        <f>'[1]распределение 2013-2017'!BA63</f>
        <v>10.476249854226221</v>
      </c>
      <c r="H63" s="32">
        <v>28.168359202112725</v>
      </c>
      <c r="I63" s="32">
        <v>26.451184982106934</v>
      </c>
      <c r="J63" s="32">
        <v>29.198305961554116</v>
      </c>
      <c r="K63" s="32">
        <v>10.476249854226221</v>
      </c>
      <c r="L63" s="47">
        <f t="shared" si="7"/>
        <v>0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32">
        <v>1.8220000000000001</v>
      </c>
      <c r="Q63" s="32">
        <f t="shared" si="8"/>
        <v>1.8779999999999999</v>
      </c>
      <c r="R63" s="32">
        <f t="shared" si="8"/>
        <v>1.7629999999999999</v>
      </c>
      <c r="S63" s="32">
        <f t="shared" si="8"/>
        <v>1.9470000000000001</v>
      </c>
      <c r="T63" s="32">
        <f t="shared" si="8"/>
        <v>0.69799999999999995</v>
      </c>
      <c r="U63" s="47">
        <f t="shared" si="9"/>
        <v>0</v>
      </c>
      <c r="V63" s="47">
        <f t="shared" si="9"/>
        <v>0</v>
      </c>
      <c r="W63" s="47">
        <f t="shared" si="9"/>
        <v>0</v>
      </c>
      <c r="X63" s="47">
        <f t="shared" si="9"/>
        <v>0</v>
      </c>
      <c r="Y63" s="43">
        <f t="shared" si="4"/>
        <v>0</v>
      </c>
      <c r="Z63" s="32">
        <f>ROUNDDOWN(MMULT($L63:$O63,[1]коэффициенты!B$12:B$15),5)</f>
        <v>0</v>
      </c>
      <c r="AA63" s="32">
        <f>ROUNDDOWN(MMULT($L63:$O63,[1]коэффициенты!C$12:C$15),5)</f>
        <v>0</v>
      </c>
      <c r="AB63" s="32">
        <f>ROUNDDOWN(MMULT($L63:$O63,[1]коэффициенты!D$12:D$15),5)</f>
        <v>0</v>
      </c>
      <c r="AC63" s="32">
        <f>ROUNDDOWN(MMULT($L63:$O63,[1]коэффициенты!E$12:E$15),5)</f>
        <v>0</v>
      </c>
      <c r="AD63" s="48">
        <f t="shared" si="5"/>
        <v>0</v>
      </c>
      <c r="AE63" s="32">
        <f t="shared" si="10"/>
        <v>0</v>
      </c>
      <c r="AF63" s="32">
        <f t="shared" si="10"/>
        <v>0</v>
      </c>
      <c r="AG63" s="32">
        <f t="shared" si="10"/>
        <v>0</v>
      </c>
      <c r="AH63" s="32">
        <f t="shared" si="10"/>
        <v>0</v>
      </c>
    </row>
    <row r="64" spans="1:34" s="45" customFormat="1" ht="15.75">
      <c r="A64" s="46">
        <v>56</v>
      </c>
      <c r="B64" s="1" t="s">
        <v>41</v>
      </c>
      <c r="C64" s="32" t="e">
        <f>SUMIFS('[1]распределение 2013-2017'!$Y$9:$Y$91,'[1]распределение 2013-2017'!$B$9:$B$91,$B64)</f>
        <v>#VALUE!</v>
      </c>
      <c r="D64" s="32">
        <f>'[1]распределение 2013-2017'!AF64</f>
        <v>113.34925267109082</v>
      </c>
      <c r="E64" s="32">
        <f>'[1]распределение 2013-2017'!AM64</f>
        <v>111.34231059652005</v>
      </c>
      <c r="F64" s="32">
        <f>'[1]распределение 2013-2017'!AT64</f>
        <v>116.71495540643849</v>
      </c>
      <c r="G64" s="32">
        <f>'[1]распределение 2013-2017'!BA64</f>
        <v>41.877011325950662</v>
      </c>
      <c r="H64" s="32">
        <v>102.6401891439008</v>
      </c>
      <c r="I64" s="32">
        <v>100.82285987810904</v>
      </c>
      <c r="J64" s="32">
        <v>105.68790544742731</v>
      </c>
      <c r="K64" s="32">
        <v>37.920535530562887</v>
      </c>
      <c r="L64" s="47">
        <f t="shared" si="7"/>
        <v>10.709063527190025</v>
      </c>
      <c r="M64" s="47">
        <f t="shared" si="7"/>
        <v>10.519450718411008</v>
      </c>
      <c r="N64" s="47">
        <f t="shared" si="7"/>
        <v>11.02704995901118</v>
      </c>
      <c r="O64" s="47">
        <f t="shared" si="7"/>
        <v>3.9564757953877745</v>
      </c>
      <c r="P64" s="32">
        <v>6.851</v>
      </c>
      <c r="Q64" s="32">
        <f t="shared" si="8"/>
        <v>7.5570000000000004</v>
      </c>
      <c r="R64" s="32">
        <f t="shared" si="8"/>
        <v>7.423</v>
      </c>
      <c r="S64" s="32">
        <f t="shared" si="8"/>
        <v>7.7809999999999997</v>
      </c>
      <c r="T64" s="32">
        <f t="shared" si="8"/>
        <v>2.7919999999999998</v>
      </c>
      <c r="U64" s="47">
        <f t="shared" si="9"/>
        <v>0.71399999999999997</v>
      </c>
      <c r="V64" s="47">
        <f t="shared" si="9"/>
        <v>0.70099999999999996</v>
      </c>
      <c r="W64" s="47">
        <f t="shared" si="9"/>
        <v>0.73499999999999999</v>
      </c>
      <c r="X64" s="47">
        <f t="shared" si="9"/>
        <v>0.26400000000000001</v>
      </c>
      <c r="Y64" s="43">
        <f t="shared" si="4"/>
        <v>36.212029999999999</v>
      </c>
      <c r="Z64" s="32">
        <f>ROUNDDOWN(MMULT($L64:$O64,[1]коэффициенты!B$12:B$15),5)</f>
        <v>2.14181</v>
      </c>
      <c r="AA64" s="32">
        <f>ROUNDDOWN(MMULT($L64:$O64,[1]коэффициенты!C$12:C$15),5)</f>
        <v>9.0647800000000007</v>
      </c>
      <c r="AB64" s="32">
        <f>ROUNDDOWN(MMULT($L64:$O64,[1]коэффициенты!D$12:D$15),5)</f>
        <v>10.64941</v>
      </c>
      <c r="AC64" s="32">
        <f>ROUNDDOWN(MMULT($L64:$O64,[1]коэффициенты!E$12:E$15),5)</f>
        <v>14.356030000000001</v>
      </c>
      <c r="AD64" s="48">
        <f t="shared" si="5"/>
        <v>2.4139999999999997</v>
      </c>
      <c r="AE64" s="32">
        <f t="shared" si="10"/>
        <v>0.14299999999999999</v>
      </c>
      <c r="AF64" s="32">
        <f t="shared" si="10"/>
        <v>0.60399999999999998</v>
      </c>
      <c r="AG64" s="32">
        <f t="shared" si="10"/>
        <v>0.71</v>
      </c>
      <c r="AH64" s="32">
        <f t="shared" si="10"/>
        <v>0.95699999999999996</v>
      </c>
    </row>
    <row r="65" spans="1:34" s="45" customFormat="1" ht="15.75">
      <c r="A65" s="46">
        <v>57</v>
      </c>
      <c r="B65" s="1" t="s">
        <v>81</v>
      </c>
      <c r="C65" s="32" t="e">
        <f>SUMIFS('[1]распределение 2013-2017'!$Y$9:$Y$91,'[1]распределение 2013-2017'!$B$9:$B$91,$B65)</f>
        <v>#VALUE!</v>
      </c>
      <c r="D65" s="32">
        <f>'[1]распределение 2013-2017'!AF65</f>
        <v>10.923781950242358</v>
      </c>
      <c r="E65" s="32">
        <f>'[1]распределение 2013-2017'!AM65</f>
        <v>10.710975898508227</v>
      </c>
      <c r="F65" s="32">
        <f>'[1]распределение 2013-2017'!AT65</f>
        <v>10.804202212347553</v>
      </c>
      <c r="G65" s="32">
        <f>'[1]распределение 2013-2017'!BA65</f>
        <v>3.876409938901864</v>
      </c>
      <c r="H65" s="32">
        <v>9.4273157756099444</v>
      </c>
      <c r="I65" s="32">
        <v>9.2436623616369626</v>
      </c>
      <c r="J65" s="32">
        <v>9.3241174552265917</v>
      </c>
      <c r="K65" s="32">
        <v>3.3453744075265011</v>
      </c>
      <c r="L65" s="47">
        <f t="shared" si="7"/>
        <v>1.4964661746324133</v>
      </c>
      <c r="M65" s="47">
        <f t="shared" si="7"/>
        <v>1.4673135368712646</v>
      </c>
      <c r="N65" s="47">
        <f t="shared" si="7"/>
        <v>1.4800847571209612</v>
      </c>
      <c r="O65" s="47">
        <f t="shared" si="7"/>
        <v>0.53103553137536297</v>
      </c>
      <c r="P65" s="32">
        <v>1.0580000000000001</v>
      </c>
      <c r="Q65" s="32">
        <f t="shared" si="8"/>
        <v>0.72799999999999998</v>
      </c>
      <c r="R65" s="32">
        <f t="shared" si="8"/>
        <v>0.71399999999999997</v>
      </c>
      <c r="S65" s="32">
        <f t="shared" si="8"/>
        <v>0.72</v>
      </c>
      <c r="T65" s="32">
        <f t="shared" si="8"/>
        <v>0.25800000000000001</v>
      </c>
      <c r="U65" s="47">
        <f t="shared" si="9"/>
        <v>0.1</v>
      </c>
      <c r="V65" s="47">
        <f t="shared" si="9"/>
        <v>9.8000000000000004E-2</v>
      </c>
      <c r="W65" s="47">
        <f t="shared" si="9"/>
        <v>9.9000000000000005E-2</v>
      </c>
      <c r="X65" s="47">
        <f t="shared" si="9"/>
        <v>3.5000000000000003E-2</v>
      </c>
      <c r="Y65" s="43">
        <f t="shared" si="4"/>
        <v>4.9748900000000003</v>
      </c>
      <c r="Z65" s="32">
        <f>ROUNDDOWN(MMULT($L65:$O65,[1]коэффициенты!B$12:B$15),5)</f>
        <v>0.29929</v>
      </c>
      <c r="AA65" s="32">
        <f>ROUNDDOWN(MMULT($L65:$O65,[1]коэффициенты!C$12:C$15),5)</f>
        <v>1.26616</v>
      </c>
      <c r="AB65" s="32">
        <f>ROUNDDOWN(MMULT($L65:$O65,[1]коэффициенты!D$12:D$15),5)</f>
        <v>1.47424</v>
      </c>
      <c r="AC65" s="32">
        <f>ROUNDDOWN(MMULT($L65:$O65,[1]коэффициенты!E$12:E$15),5)</f>
        <v>1.9352</v>
      </c>
      <c r="AD65" s="48">
        <f t="shared" si="5"/>
        <v>0.33100000000000002</v>
      </c>
      <c r="AE65" s="32">
        <f t="shared" si="10"/>
        <v>0.02</v>
      </c>
      <c r="AF65" s="32">
        <f t="shared" si="10"/>
        <v>8.4000000000000005E-2</v>
      </c>
      <c r="AG65" s="32">
        <f t="shared" si="10"/>
        <v>9.8000000000000004E-2</v>
      </c>
      <c r="AH65" s="32">
        <f t="shared" si="10"/>
        <v>0.129</v>
      </c>
    </row>
    <row r="66" spans="1:34" s="45" customFormat="1" ht="15.75">
      <c r="A66" s="46">
        <v>58</v>
      </c>
      <c r="B66" s="1" t="s">
        <v>79</v>
      </c>
      <c r="C66" s="32" t="e">
        <f>SUMIFS('[1]распределение 2013-2017'!$Y$9:$Y$91,'[1]распределение 2013-2017'!$B$9:$B$91,$B66)</f>
        <v>#VALUE!</v>
      </c>
      <c r="D66" s="32">
        <f>'[1]распределение 2013-2017'!AF66</f>
        <v>73.900780917559686</v>
      </c>
      <c r="E66" s="32">
        <f>'[1]распределение 2013-2017'!AM66</f>
        <v>71.86122141955633</v>
      </c>
      <c r="F66" s="32">
        <f>'[1]распределение 2013-2017'!AT66</f>
        <v>70.39182277750028</v>
      </c>
      <c r="G66" s="32">
        <f>'[1]распределение 2013-2017'!BA66</f>
        <v>25.255984885383626</v>
      </c>
      <c r="H66" s="32">
        <v>73.900780917559686</v>
      </c>
      <c r="I66" s="32">
        <v>71.86122141955633</v>
      </c>
      <c r="J66" s="32">
        <v>70.39182277750028</v>
      </c>
      <c r="K66" s="32">
        <v>25.255984885383626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32">
        <v>12.3</v>
      </c>
      <c r="Q66" s="32">
        <f t="shared" si="8"/>
        <v>4.9269999999999996</v>
      </c>
      <c r="R66" s="32">
        <f t="shared" si="8"/>
        <v>4.7910000000000004</v>
      </c>
      <c r="S66" s="32">
        <f t="shared" si="8"/>
        <v>4.6929999999999996</v>
      </c>
      <c r="T66" s="32">
        <f t="shared" si="8"/>
        <v>1.6839999999999999</v>
      </c>
      <c r="U66" s="47">
        <f t="shared" si="9"/>
        <v>0</v>
      </c>
      <c r="V66" s="47">
        <f t="shared" si="9"/>
        <v>0</v>
      </c>
      <c r="W66" s="47">
        <f t="shared" si="9"/>
        <v>0</v>
      </c>
      <c r="X66" s="47">
        <f t="shared" si="9"/>
        <v>0</v>
      </c>
      <c r="Y66" s="43">
        <f t="shared" si="4"/>
        <v>0</v>
      </c>
      <c r="Z66" s="32">
        <f>ROUNDDOWN(MMULT($L66:$O66,[1]коэффициенты!B$12:B$15),5)</f>
        <v>0</v>
      </c>
      <c r="AA66" s="32">
        <f>ROUNDDOWN(MMULT($L66:$O66,[1]коэффициенты!C$12:C$15),5)</f>
        <v>0</v>
      </c>
      <c r="AB66" s="32">
        <f>ROUNDDOWN(MMULT($L66:$O66,[1]коэффициенты!D$12:D$15),5)</f>
        <v>0</v>
      </c>
      <c r="AC66" s="32">
        <f>ROUNDDOWN(MMULT($L66:$O66,[1]коэффициенты!E$12:E$15),5)</f>
        <v>0</v>
      </c>
      <c r="AD66" s="48">
        <f t="shared" si="5"/>
        <v>0</v>
      </c>
      <c r="AE66" s="32">
        <f t="shared" si="10"/>
        <v>0</v>
      </c>
      <c r="AF66" s="32">
        <f t="shared" si="10"/>
        <v>0</v>
      </c>
      <c r="AG66" s="32">
        <f t="shared" si="10"/>
        <v>0</v>
      </c>
      <c r="AH66" s="32">
        <f t="shared" si="10"/>
        <v>0</v>
      </c>
    </row>
    <row r="67" spans="1:34" s="45" customFormat="1" ht="15.75">
      <c r="A67" s="46">
        <v>59</v>
      </c>
      <c r="B67" s="1" t="s">
        <v>42</v>
      </c>
      <c r="C67" s="32" t="e">
        <f>SUMIFS('[1]распределение 2013-2017'!$Y$9:$Y$91,'[1]распределение 2013-2017'!$B$9:$B$91,$B67)</f>
        <v>#VALUE!</v>
      </c>
      <c r="D67" s="32">
        <f>'[1]распределение 2013-2017'!AF67</f>
        <v>13.813932998746287</v>
      </c>
      <c r="E67" s="32">
        <f>'[1]распределение 2013-2017'!AM67</f>
        <v>14.412041883610978</v>
      </c>
      <c r="F67" s="32">
        <f>'[1]распределение 2013-2017'!AT67</f>
        <v>14.068639512676288</v>
      </c>
      <c r="G67" s="32">
        <f>'[1]распределение 2013-2017'!BA67</f>
        <v>5.0476756049664502</v>
      </c>
      <c r="H67" s="32">
        <v>13.406465030126702</v>
      </c>
      <c r="I67" s="32">
        <v>13.986931567055343</v>
      </c>
      <c r="J67" s="32">
        <v>13.653658495757236</v>
      </c>
      <c r="K67" s="32">
        <v>4.8987849070607208</v>
      </c>
      <c r="L67" s="47">
        <f t="shared" si="7"/>
        <v>0.40746796861958501</v>
      </c>
      <c r="M67" s="47">
        <f t="shared" si="7"/>
        <v>0.42511031655563514</v>
      </c>
      <c r="N67" s="47">
        <f t="shared" si="7"/>
        <v>0.41498101691905198</v>
      </c>
      <c r="O67" s="47">
        <f t="shared" si="7"/>
        <v>0.1488906979057294</v>
      </c>
      <c r="P67" s="32">
        <v>1.389</v>
      </c>
      <c r="Q67" s="32">
        <f t="shared" si="8"/>
        <v>0.92100000000000004</v>
      </c>
      <c r="R67" s="32">
        <f t="shared" si="8"/>
        <v>0.96099999999999997</v>
      </c>
      <c r="S67" s="32">
        <f t="shared" si="8"/>
        <v>0.93799999999999994</v>
      </c>
      <c r="T67" s="32">
        <f t="shared" si="8"/>
        <v>0.33700000000000002</v>
      </c>
      <c r="U67" s="47">
        <f t="shared" si="9"/>
        <v>2.7E-2</v>
      </c>
      <c r="V67" s="47">
        <f t="shared" si="9"/>
        <v>2.8000000000000001E-2</v>
      </c>
      <c r="W67" s="47">
        <f t="shared" si="9"/>
        <v>2.8000000000000001E-2</v>
      </c>
      <c r="X67" s="47">
        <f t="shared" si="9"/>
        <v>0.01</v>
      </c>
      <c r="Y67" s="43">
        <f t="shared" si="4"/>
        <v>1.3964300000000001</v>
      </c>
      <c r="Z67" s="32">
        <f>ROUNDDOWN(MMULT($L67:$O67,[1]коэффициенты!B$12:B$15),5)</f>
        <v>8.1490000000000007E-2</v>
      </c>
      <c r="AA67" s="32">
        <f>ROUNDDOWN(MMULT($L67:$O67,[1]коэффициенты!C$12:C$15),5)</f>
        <v>0.34987000000000001</v>
      </c>
      <c r="AB67" s="32">
        <f>ROUNDDOWN(MMULT($L67:$O67,[1]коэффициенты!D$12:D$15),5)</f>
        <v>0.42043000000000003</v>
      </c>
      <c r="AC67" s="32">
        <f>ROUNDDOWN(MMULT($L67:$O67,[1]коэффициенты!E$12:E$15),5)</f>
        <v>0.54464000000000001</v>
      </c>
      <c r="AD67" s="48">
        <f t="shared" si="5"/>
        <v>9.1999999999999998E-2</v>
      </c>
      <c r="AE67" s="32">
        <f t="shared" si="10"/>
        <v>5.0000000000000001E-3</v>
      </c>
      <c r="AF67" s="32">
        <f t="shared" si="10"/>
        <v>2.3E-2</v>
      </c>
      <c r="AG67" s="32">
        <f t="shared" si="10"/>
        <v>2.8000000000000001E-2</v>
      </c>
      <c r="AH67" s="32">
        <f t="shared" si="10"/>
        <v>3.5999999999999997E-2</v>
      </c>
    </row>
    <row r="68" spans="1:34" s="45" customFormat="1" ht="15.75">
      <c r="A68" s="46">
        <v>60</v>
      </c>
      <c r="B68" s="1" t="s">
        <v>43</v>
      </c>
      <c r="C68" s="32" t="e">
        <f>SUMIFS('[1]распределение 2013-2017'!$Y$9:$Y$91,'[1]распределение 2013-2017'!$B$9:$B$91,$B68)</f>
        <v>#VALUE!</v>
      </c>
      <c r="D68" s="32">
        <f>'[1]распределение 2013-2017'!AF68</f>
        <v>8.5741480867128104</v>
      </c>
      <c r="E68" s="32">
        <f>'[1]распределение 2013-2017'!AM68</f>
        <v>9.4331580838789648</v>
      </c>
      <c r="F68" s="32">
        <f>'[1]распределение 2013-2017'!AT68</f>
        <v>9.2810468071730536</v>
      </c>
      <c r="G68" s="32">
        <f>'[1]распределение 2013-2017'!BA68</f>
        <v>3.288227022235171</v>
      </c>
      <c r="H68" s="32">
        <v>7.8994122226544894</v>
      </c>
      <c r="I68" s="32">
        <v>8.6908231013063695</v>
      </c>
      <c r="J68" s="32">
        <v>8.5506821023100574</v>
      </c>
      <c r="K68" s="32">
        <v>3.0294625737290843</v>
      </c>
      <c r="L68" s="47">
        <f t="shared" si="7"/>
        <v>0.67473586405832098</v>
      </c>
      <c r="M68" s="47">
        <f t="shared" si="7"/>
        <v>0.74233498257259534</v>
      </c>
      <c r="N68" s="47">
        <f t="shared" si="7"/>
        <v>0.73036470486299621</v>
      </c>
      <c r="O68" s="47">
        <f t="shared" si="7"/>
        <v>0.25876444850608671</v>
      </c>
      <c r="P68" s="32">
        <v>0.497</v>
      </c>
      <c r="Q68" s="32">
        <f t="shared" si="8"/>
        <v>0.57199999999999995</v>
      </c>
      <c r="R68" s="32">
        <f t="shared" si="8"/>
        <v>0.629</v>
      </c>
      <c r="S68" s="32">
        <f t="shared" si="8"/>
        <v>0.61899999999999999</v>
      </c>
      <c r="T68" s="32">
        <f t="shared" si="8"/>
        <v>0.219</v>
      </c>
      <c r="U68" s="47">
        <f t="shared" si="9"/>
        <v>4.4999999999999998E-2</v>
      </c>
      <c r="V68" s="47">
        <f t="shared" si="9"/>
        <v>4.9000000000000002E-2</v>
      </c>
      <c r="W68" s="47">
        <f t="shared" si="9"/>
        <v>4.9000000000000002E-2</v>
      </c>
      <c r="X68" s="47">
        <f t="shared" si="9"/>
        <v>1.7000000000000001E-2</v>
      </c>
      <c r="Y68" s="43">
        <f t="shared" si="4"/>
        <v>2.40618</v>
      </c>
      <c r="Z68" s="32">
        <f>ROUNDDOWN(MMULT($L68:$O68,[1]коэффициенты!B$12:B$15),5)</f>
        <v>0.13494</v>
      </c>
      <c r="AA68" s="32">
        <f>ROUNDDOWN(MMULT($L68:$O68,[1]коэффициенты!C$12:C$15),5)</f>
        <v>0.58704000000000001</v>
      </c>
      <c r="AB68" s="32">
        <f>ROUNDDOWN(MMULT($L68:$O68,[1]коэффициенты!D$12:D$15),5)</f>
        <v>0.7298</v>
      </c>
      <c r="AC68" s="32">
        <f>ROUNDDOWN(MMULT($L68:$O68,[1]коэффициенты!E$12:E$15),5)</f>
        <v>0.95440000000000003</v>
      </c>
      <c r="AD68" s="48">
        <f t="shared" si="5"/>
        <v>0.161</v>
      </c>
      <c r="AE68" s="32">
        <f t="shared" si="10"/>
        <v>8.9999999999999993E-3</v>
      </c>
      <c r="AF68" s="32">
        <f t="shared" si="10"/>
        <v>3.9E-2</v>
      </c>
      <c r="AG68" s="32">
        <f t="shared" si="10"/>
        <v>4.9000000000000002E-2</v>
      </c>
      <c r="AH68" s="32">
        <f t="shared" si="10"/>
        <v>6.4000000000000001E-2</v>
      </c>
    </row>
    <row r="69" spans="1:34" s="45" customFormat="1" ht="15.75">
      <c r="A69" s="46">
        <v>61</v>
      </c>
      <c r="B69" s="1" t="s">
        <v>44</v>
      </c>
      <c r="C69" s="32" t="e">
        <f>SUMIFS('[1]распределение 2013-2017'!$Y$9:$Y$91,'[1]распределение 2013-2017'!$B$9:$B$91,$B69)</f>
        <v>#VALUE!</v>
      </c>
      <c r="D69" s="32">
        <f>'[1]распределение 2013-2017'!AF69</f>
        <v>24.330883840464523</v>
      </c>
      <c r="E69" s="32">
        <f>'[1]распределение 2013-2017'!AM69</f>
        <v>23.407219978980422</v>
      </c>
      <c r="F69" s="32">
        <f>'[1]распределение 2013-2017'!AT69</f>
        <v>23.412625636839394</v>
      </c>
      <c r="G69" s="32">
        <f>'[1]распределение 2013-2017'!BA69</f>
        <v>7.4407105437156673</v>
      </c>
      <c r="H69" s="32">
        <v>22.775159906156301</v>
      </c>
      <c r="I69" s="32">
        <v>21.910555386124337</v>
      </c>
      <c r="J69" s="32">
        <v>21.915615404615377</v>
      </c>
      <c r="K69" s="32">
        <v>6.9649493031039889</v>
      </c>
      <c r="L69" s="47">
        <f t="shared" si="7"/>
        <v>1.5557239343082223</v>
      </c>
      <c r="M69" s="47">
        <f t="shared" si="7"/>
        <v>1.4966645928560851</v>
      </c>
      <c r="N69" s="47">
        <f t="shared" si="7"/>
        <v>1.4970102322240173</v>
      </c>
      <c r="O69" s="47">
        <f t="shared" si="7"/>
        <v>0.47576124061167846</v>
      </c>
      <c r="P69" s="32">
        <v>1.2849999999999999</v>
      </c>
      <c r="Q69" s="32">
        <f t="shared" si="8"/>
        <v>1.6220000000000001</v>
      </c>
      <c r="R69" s="32">
        <f t="shared" si="8"/>
        <v>1.56</v>
      </c>
      <c r="S69" s="32">
        <f t="shared" si="8"/>
        <v>1.5609999999999999</v>
      </c>
      <c r="T69" s="32">
        <f t="shared" si="8"/>
        <v>0.496</v>
      </c>
      <c r="U69" s="47">
        <f t="shared" si="9"/>
        <v>0.104</v>
      </c>
      <c r="V69" s="47">
        <f t="shared" si="9"/>
        <v>0.1</v>
      </c>
      <c r="W69" s="47">
        <f t="shared" si="9"/>
        <v>0.1</v>
      </c>
      <c r="X69" s="47">
        <f t="shared" si="9"/>
        <v>3.2000000000000001E-2</v>
      </c>
      <c r="Y69" s="43">
        <f t="shared" si="4"/>
        <v>5.0251400000000004</v>
      </c>
      <c r="Z69" s="32">
        <f>ROUNDDOWN(MMULT($L69:$O69,[1]коэффициенты!B$12:B$15),5)</f>
        <v>0.31114000000000003</v>
      </c>
      <c r="AA69" s="32">
        <f>ROUNDDOWN(MMULT($L69:$O69,[1]коэффициенты!C$12:C$15),5)</f>
        <v>1.3105500000000001</v>
      </c>
      <c r="AB69" s="32">
        <f>ROUNDDOWN(MMULT($L69:$O69,[1]коэффициенты!D$12:D$15),5)</f>
        <v>1.50559</v>
      </c>
      <c r="AC69" s="32">
        <f>ROUNDDOWN(MMULT($L69:$O69,[1]коэффициенты!E$12:E$15),5)</f>
        <v>1.8978600000000001</v>
      </c>
      <c r="AD69" s="48">
        <f t="shared" si="5"/>
        <v>0.33500000000000002</v>
      </c>
      <c r="AE69" s="32">
        <f t="shared" si="10"/>
        <v>2.1000000000000001E-2</v>
      </c>
      <c r="AF69" s="32">
        <f t="shared" si="10"/>
        <v>8.6999999999999994E-2</v>
      </c>
      <c r="AG69" s="32">
        <f t="shared" si="10"/>
        <v>0.1</v>
      </c>
      <c r="AH69" s="32">
        <f t="shared" si="10"/>
        <v>0.127</v>
      </c>
    </row>
    <row r="70" spans="1:34" s="45" customFormat="1" ht="15.75">
      <c r="A70" s="46">
        <v>62</v>
      </c>
      <c r="B70" s="1" t="s">
        <v>45</v>
      </c>
      <c r="C70" s="32" t="e">
        <f>SUMIFS('[1]распределение 2013-2017'!$Y$9:$Y$91,'[1]распределение 2013-2017'!$B$9:$B$91,$B70)</f>
        <v>#VALUE!</v>
      </c>
      <c r="D70" s="32">
        <f>'[1]распределение 2013-2017'!AF70</f>
        <v>23.99445686212832</v>
      </c>
      <c r="E70" s="32">
        <f>'[1]распределение 2013-2017'!AM70</f>
        <v>22.491442309662986</v>
      </c>
      <c r="F70" s="32">
        <f>'[1]распределение 2013-2017'!AT70</f>
        <v>22.442748704035306</v>
      </c>
      <c r="G70" s="32">
        <f>'[1]распределение 2013-2017'!BA70</f>
        <v>7.9999121241733802</v>
      </c>
      <c r="H70" s="32">
        <v>23.99445686212832</v>
      </c>
      <c r="I70" s="32">
        <v>22.491442309662986</v>
      </c>
      <c r="J70" s="32">
        <v>22.442748704035306</v>
      </c>
      <c r="K70" s="32">
        <v>7.9999121241733802</v>
      </c>
      <c r="L70" s="47">
        <f t="shared" si="7"/>
        <v>0</v>
      </c>
      <c r="M70" s="47">
        <f t="shared" si="7"/>
        <v>0</v>
      </c>
      <c r="N70" s="47">
        <f t="shared" si="7"/>
        <v>0</v>
      </c>
      <c r="O70" s="47">
        <f t="shared" si="7"/>
        <v>0</v>
      </c>
      <c r="P70" s="32">
        <v>1.673</v>
      </c>
      <c r="Q70" s="32">
        <f t="shared" si="8"/>
        <v>1.6</v>
      </c>
      <c r="R70" s="32">
        <f t="shared" si="8"/>
        <v>1.4990000000000001</v>
      </c>
      <c r="S70" s="32">
        <f t="shared" si="8"/>
        <v>1.496</v>
      </c>
      <c r="T70" s="32">
        <f t="shared" si="8"/>
        <v>0.53300000000000003</v>
      </c>
      <c r="U70" s="47">
        <f t="shared" si="9"/>
        <v>0</v>
      </c>
      <c r="V70" s="47">
        <f t="shared" si="9"/>
        <v>0</v>
      </c>
      <c r="W70" s="47">
        <f t="shared" si="9"/>
        <v>0</v>
      </c>
      <c r="X70" s="47">
        <f t="shared" si="9"/>
        <v>0</v>
      </c>
      <c r="Y70" s="43">
        <f t="shared" si="4"/>
        <v>0</v>
      </c>
      <c r="Z70" s="32">
        <f>ROUNDDOWN(MMULT($L70:$O70,[1]коэффициенты!B$12:B$15),5)</f>
        <v>0</v>
      </c>
      <c r="AA70" s="32">
        <f>ROUNDDOWN(MMULT($L70:$O70,[1]коэффициенты!C$12:C$15),5)</f>
        <v>0</v>
      </c>
      <c r="AB70" s="32">
        <f>ROUNDDOWN(MMULT($L70:$O70,[1]коэффициенты!D$12:D$15),5)</f>
        <v>0</v>
      </c>
      <c r="AC70" s="32">
        <f>ROUNDDOWN(MMULT($L70:$O70,[1]коэффициенты!E$12:E$15),5)</f>
        <v>0</v>
      </c>
      <c r="AD70" s="48">
        <f t="shared" si="5"/>
        <v>0</v>
      </c>
      <c r="AE70" s="32">
        <f t="shared" si="10"/>
        <v>0</v>
      </c>
      <c r="AF70" s="32">
        <f t="shared" si="10"/>
        <v>0</v>
      </c>
      <c r="AG70" s="32">
        <f t="shared" si="10"/>
        <v>0</v>
      </c>
      <c r="AH70" s="32">
        <f t="shared" si="10"/>
        <v>0</v>
      </c>
    </row>
    <row r="71" spans="1:34" s="45" customFormat="1" ht="15.75">
      <c r="A71" s="46">
        <v>63</v>
      </c>
      <c r="B71" s="1" t="s">
        <v>46</v>
      </c>
      <c r="C71" s="32" t="e">
        <f>SUMIFS('[1]распределение 2013-2017'!$Y$9:$Y$91,'[1]распределение 2013-2017'!$B$9:$B$91,$B71)</f>
        <v>#VALUE!</v>
      </c>
      <c r="D71" s="32">
        <f>'[1]распределение 2013-2017'!AF71</f>
        <v>87.973954436644249</v>
      </c>
      <c r="E71" s="32">
        <f>'[1]распределение 2013-2017'!AM71</f>
        <v>82.639549997159193</v>
      </c>
      <c r="F71" s="32">
        <f>'[1]распределение 2013-2017'!AT71</f>
        <v>80.967888187411788</v>
      </c>
      <c r="G71" s="32">
        <f>'[1]распределение 2013-2017'!BA71</f>
        <v>28.737197378784799</v>
      </c>
      <c r="H71" s="32">
        <v>39.86162544446298</v>
      </c>
      <c r="I71" s="32">
        <v>37.444568792892674</v>
      </c>
      <c r="J71" s="32">
        <v>36.687126918684861</v>
      </c>
      <c r="K71" s="32">
        <v>13.021028843959485</v>
      </c>
      <c r="L71" s="47">
        <f t="shared" si="7"/>
        <v>48.112328992181268</v>
      </c>
      <c r="M71" s="47">
        <f t="shared" si="7"/>
        <v>45.194981204266519</v>
      </c>
      <c r="N71" s="47">
        <f t="shared" si="7"/>
        <v>44.280761268726927</v>
      </c>
      <c r="O71" s="47">
        <f t="shared" si="7"/>
        <v>15.716168534825314</v>
      </c>
      <c r="P71" s="32">
        <v>3.577</v>
      </c>
      <c r="Q71" s="32">
        <f t="shared" si="8"/>
        <v>5.8650000000000002</v>
      </c>
      <c r="R71" s="32">
        <f t="shared" si="8"/>
        <v>5.5090000000000003</v>
      </c>
      <c r="S71" s="32">
        <f t="shared" si="8"/>
        <v>5.3979999999999997</v>
      </c>
      <c r="T71" s="32">
        <f t="shared" si="8"/>
        <v>1.9159999999999999</v>
      </c>
      <c r="U71" s="47">
        <f t="shared" si="9"/>
        <v>3.2069999999999999</v>
      </c>
      <c r="V71" s="47">
        <f t="shared" si="9"/>
        <v>3.0129999999999999</v>
      </c>
      <c r="W71" s="47">
        <f t="shared" si="9"/>
        <v>2.952</v>
      </c>
      <c r="X71" s="47">
        <f t="shared" si="9"/>
        <v>1.048</v>
      </c>
      <c r="Y71" s="43">
        <f t="shared" si="4"/>
        <v>153.30422000000002</v>
      </c>
      <c r="Z71" s="32">
        <f>ROUNDDOWN(MMULT($L71:$O71,[1]коэффициенты!B$12:B$15),5)</f>
        <v>9.6224600000000002</v>
      </c>
      <c r="AA71" s="32">
        <f>ROUNDDOWN(MMULT($L71:$O71,[1]коэффициенты!C$12:C$15),5)</f>
        <v>40.312010000000001</v>
      </c>
      <c r="AB71" s="32">
        <f>ROUNDDOWN(MMULT($L71:$O71,[1]коэффициенты!D$12:D$15),5)</f>
        <v>45.449730000000002</v>
      </c>
      <c r="AC71" s="32">
        <f>ROUNDDOWN(MMULT($L71:$O71,[1]коэффициенты!E$12:E$15),5)</f>
        <v>57.920020000000001</v>
      </c>
      <c r="AD71" s="48">
        <f t="shared" si="5"/>
        <v>10.218999999999999</v>
      </c>
      <c r="AE71" s="32">
        <f t="shared" si="10"/>
        <v>0.64100000000000001</v>
      </c>
      <c r="AF71" s="32">
        <f t="shared" si="10"/>
        <v>2.6869999999999998</v>
      </c>
      <c r="AG71" s="32">
        <f t="shared" si="10"/>
        <v>3.03</v>
      </c>
      <c r="AH71" s="32">
        <f t="shared" si="10"/>
        <v>3.8610000000000002</v>
      </c>
    </row>
    <row r="72" spans="1:34" s="45" customFormat="1" ht="15.75">
      <c r="A72" s="46">
        <v>64</v>
      </c>
      <c r="B72" s="1" t="s">
        <v>47</v>
      </c>
      <c r="C72" s="32" t="e">
        <f>SUMIFS('[1]распределение 2013-2017'!$Y$9:$Y$91,'[1]распределение 2013-2017'!$B$9:$B$91,$B72)</f>
        <v>#VALUE!</v>
      </c>
      <c r="D72" s="32">
        <f>'[1]распределение 2013-2017'!AF72</f>
        <v>72.533088162724084</v>
      </c>
      <c r="E72" s="32">
        <f>'[1]распределение 2013-2017'!AM72</f>
        <v>86.66075570772017</v>
      </c>
      <c r="F72" s="32">
        <f>'[1]распределение 2013-2017'!AT72</f>
        <v>86.420359414337838</v>
      </c>
      <c r="G72" s="32">
        <f>'[1]распределение 2013-2017'!BA72</f>
        <v>31.007266715217895</v>
      </c>
      <c r="H72" s="32">
        <v>72.533088162724084</v>
      </c>
      <c r="I72" s="32">
        <v>86.66075570772017</v>
      </c>
      <c r="J72" s="32">
        <v>86.420359414337838</v>
      </c>
      <c r="K72" s="32">
        <v>31.007266715217895</v>
      </c>
      <c r="L72" s="47">
        <f t="shared" si="7"/>
        <v>0</v>
      </c>
      <c r="M72" s="47">
        <f t="shared" si="7"/>
        <v>0</v>
      </c>
      <c r="N72" s="47">
        <f t="shared" si="7"/>
        <v>0</v>
      </c>
      <c r="O72" s="47">
        <f t="shared" si="7"/>
        <v>0</v>
      </c>
      <c r="P72" s="32">
        <v>4.3490000000000002</v>
      </c>
      <c r="Q72" s="32">
        <f t="shared" si="8"/>
        <v>4.8360000000000003</v>
      </c>
      <c r="R72" s="32">
        <f t="shared" si="8"/>
        <v>5.7770000000000001</v>
      </c>
      <c r="S72" s="32">
        <f t="shared" si="8"/>
        <v>5.7610000000000001</v>
      </c>
      <c r="T72" s="32">
        <f t="shared" si="8"/>
        <v>2.0670000000000002</v>
      </c>
      <c r="U72" s="47">
        <f t="shared" si="9"/>
        <v>0</v>
      </c>
      <c r="V72" s="47">
        <f t="shared" si="9"/>
        <v>0</v>
      </c>
      <c r="W72" s="47">
        <f t="shared" si="9"/>
        <v>0</v>
      </c>
      <c r="X72" s="47">
        <f t="shared" si="9"/>
        <v>0</v>
      </c>
      <c r="Y72" s="43">
        <f t="shared" si="4"/>
        <v>0</v>
      </c>
      <c r="Z72" s="32">
        <f>ROUNDDOWN(MMULT($L72:$O72,[1]коэффициенты!B$12:B$15),5)</f>
        <v>0</v>
      </c>
      <c r="AA72" s="32">
        <f>ROUNDDOWN(MMULT($L72:$O72,[1]коэффициенты!C$12:C$15),5)</f>
        <v>0</v>
      </c>
      <c r="AB72" s="32">
        <f>ROUNDDOWN(MMULT($L72:$O72,[1]коэффициенты!D$12:D$15),5)</f>
        <v>0</v>
      </c>
      <c r="AC72" s="32">
        <f>ROUNDDOWN(MMULT($L72:$O72,[1]коэффициенты!E$12:E$15),5)</f>
        <v>0</v>
      </c>
      <c r="AD72" s="48">
        <f t="shared" si="5"/>
        <v>0</v>
      </c>
      <c r="AE72" s="32">
        <f t="shared" si="10"/>
        <v>0</v>
      </c>
      <c r="AF72" s="32">
        <f t="shared" si="10"/>
        <v>0</v>
      </c>
      <c r="AG72" s="32">
        <f t="shared" si="10"/>
        <v>0</v>
      </c>
      <c r="AH72" s="32">
        <f t="shared" si="10"/>
        <v>0</v>
      </c>
    </row>
    <row r="73" spans="1:34" s="45" customFormat="1" ht="15.75">
      <c r="A73" s="46">
        <v>65</v>
      </c>
      <c r="B73" s="1" t="s">
        <v>48</v>
      </c>
      <c r="C73" s="32" t="e">
        <f>SUMIFS('[1]распределение 2013-2017'!$Y$9:$Y$91,'[1]распределение 2013-2017'!$B$9:$B$91,$B73)</f>
        <v>#VALUE!</v>
      </c>
      <c r="D73" s="32">
        <f>'[1]распределение 2013-2017'!AF73</f>
        <v>53.224020770239584</v>
      </c>
      <c r="E73" s="32">
        <f>'[1]распределение 2013-2017'!AM73</f>
        <v>67.560823905030986</v>
      </c>
      <c r="F73" s="32">
        <f>'[1]распределение 2013-2017'!AT73</f>
        <v>66.180484188645792</v>
      </c>
      <c r="G73" s="32">
        <f>'[1]распределение 2013-2017'!BA73</f>
        <v>23.713071136083769</v>
      </c>
      <c r="H73" s="32">
        <v>53.224020770239584</v>
      </c>
      <c r="I73" s="32">
        <v>67.560823905030986</v>
      </c>
      <c r="J73" s="32">
        <v>66.180484188645792</v>
      </c>
      <c r="K73" s="32">
        <v>23.713071136083769</v>
      </c>
      <c r="L73" s="47">
        <f t="shared" si="7"/>
        <v>0</v>
      </c>
      <c r="M73" s="47">
        <f t="shared" si="7"/>
        <v>0</v>
      </c>
      <c r="N73" s="47">
        <f t="shared" si="7"/>
        <v>0</v>
      </c>
      <c r="O73" s="47">
        <f t="shared" si="7"/>
        <v>0</v>
      </c>
      <c r="P73" s="32">
        <v>3.512</v>
      </c>
      <c r="Q73" s="32">
        <f t="shared" si="8"/>
        <v>3.548</v>
      </c>
      <c r="R73" s="32">
        <f t="shared" si="8"/>
        <v>4.5039999999999996</v>
      </c>
      <c r="S73" s="32">
        <f t="shared" si="8"/>
        <v>4.4119999999999999</v>
      </c>
      <c r="T73" s="32">
        <f t="shared" ref="T73:T91" si="11">ROUND(G73/15,3)</f>
        <v>1.581</v>
      </c>
      <c r="U73" s="47">
        <f t="shared" si="9"/>
        <v>0</v>
      </c>
      <c r="V73" s="47">
        <f t="shared" si="9"/>
        <v>0</v>
      </c>
      <c r="W73" s="47">
        <f t="shared" si="9"/>
        <v>0</v>
      </c>
      <c r="X73" s="47">
        <f t="shared" ref="X73:X91" si="12">ROUND(O73/15,3)</f>
        <v>0</v>
      </c>
      <c r="Y73" s="43">
        <f t="shared" ref="Y73:Y91" si="13">SUM(Z73:AC73)</f>
        <v>0</v>
      </c>
      <c r="Z73" s="32">
        <f>ROUNDDOWN(MMULT($L73:$O73,[1]коэффициенты!B$12:B$15),5)</f>
        <v>0</v>
      </c>
      <c r="AA73" s="32">
        <f>ROUNDDOWN(MMULT($L73:$O73,[1]коэффициенты!C$12:C$15),5)</f>
        <v>0</v>
      </c>
      <c r="AB73" s="32">
        <f>ROUNDDOWN(MMULT($L73:$O73,[1]коэффициенты!D$12:D$15),5)</f>
        <v>0</v>
      </c>
      <c r="AC73" s="32">
        <f>ROUNDDOWN(MMULT($L73:$O73,[1]коэффициенты!E$12:E$15),5)</f>
        <v>0</v>
      </c>
      <c r="AD73" s="48">
        <f t="shared" ref="AD73:AD91" si="14">SUM(AE73:AH73)</f>
        <v>0</v>
      </c>
      <c r="AE73" s="32">
        <f t="shared" si="10"/>
        <v>0</v>
      </c>
      <c r="AF73" s="32">
        <f t="shared" si="10"/>
        <v>0</v>
      </c>
      <c r="AG73" s="32">
        <f t="shared" si="10"/>
        <v>0</v>
      </c>
      <c r="AH73" s="32">
        <f t="shared" si="10"/>
        <v>0</v>
      </c>
    </row>
    <row r="74" spans="1:34" s="45" customFormat="1" ht="15.75">
      <c r="A74" s="46">
        <v>66</v>
      </c>
      <c r="B74" s="1" t="s">
        <v>49</v>
      </c>
      <c r="C74" s="32" t="e">
        <f>SUMIFS('[1]распределение 2013-2017'!$Y$9:$Y$91,'[1]распределение 2013-2017'!$B$9:$B$91,$B74)</f>
        <v>#VALUE!</v>
      </c>
      <c r="D74" s="32">
        <f>'[1]распределение 2013-2017'!AF74</f>
        <v>42.669723955311426</v>
      </c>
      <c r="E74" s="32">
        <f>'[1]распределение 2013-2017'!AM74</f>
        <v>40.485218288835085</v>
      </c>
      <c r="F74" s="32">
        <f>'[1]распределение 2013-2017'!AT74</f>
        <v>39.658020035707167</v>
      </c>
      <c r="G74" s="32">
        <f>'[1]распределение 2013-2017'!BA74</f>
        <v>14.210567720146287</v>
      </c>
      <c r="H74" s="32">
        <v>42.669723955311426</v>
      </c>
      <c r="I74" s="32">
        <v>40.485218288835085</v>
      </c>
      <c r="J74" s="32">
        <v>39.658020035707167</v>
      </c>
      <c r="K74" s="32">
        <v>14.210567720146287</v>
      </c>
      <c r="L74" s="47">
        <f t="shared" ref="L74:O91" si="15">D74-H74</f>
        <v>0</v>
      </c>
      <c r="M74" s="47">
        <f t="shared" si="15"/>
        <v>0</v>
      </c>
      <c r="N74" s="47">
        <f t="shared" si="15"/>
        <v>0</v>
      </c>
      <c r="O74" s="47">
        <f t="shared" si="15"/>
        <v>0</v>
      </c>
      <c r="P74" s="32">
        <v>2.3969999999999998</v>
      </c>
      <c r="Q74" s="32">
        <f t="shared" ref="Q74:S91" si="16">ROUND(D74/15,3)</f>
        <v>2.8450000000000002</v>
      </c>
      <c r="R74" s="32">
        <f t="shared" si="16"/>
        <v>2.6989999999999998</v>
      </c>
      <c r="S74" s="32">
        <f t="shared" si="16"/>
        <v>2.6440000000000001</v>
      </c>
      <c r="T74" s="32">
        <f t="shared" si="11"/>
        <v>0.94699999999999995</v>
      </c>
      <c r="U74" s="47">
        <f t="shared" ref="U74:W91" si="17">ROUND(L74/15,3)</f>
        <v>0</v>
      </c>
      <c r="V74" s="47">
        <f t="shared" si="17"/>
        <v>0</v>
      </c>
      <c r="W74" s="47">
        <f t="shared" si="17"/>
        <v>0</v>
      </c>
      <c r="X74" s="47">
        <f t="shared" si="12"/>
        <v>0</v>
      </c>
      <c r="Y74" s="43">
        <f t="shared" si="13"/>
        <v>0</v>
      </c>
      <c r="Z74" s="32">
        <f>ROUNDDOWN(MMULT($L74:$O74,[1]коэффициенты!B$12:B$15),5)</f>
        <v>0</v>
      </c>
      <c r="AA74" s="32">
        <f>ROUNDDOWN(MMULT($L74:$O74,[1]коэффициенты!C$12:C$15),5)</f>
        <v>0</v>
      </c>
      <c r="AB74" s="32">
        <f>ROUNDDOWN(MMULT($L74:$O74,[1]коэффициенты!D$12:D$15),5)</f>
        <v>0</v>
      </c>
      <c r="AC74" s="32">
        <f>ROUNDDOWN(MMULT($L74:$O74,[1]коэффициенты!E$12:E$15),5)</f>
        <v>0</v>
      </c>
      <c r="AD74" s="48">
        <f t="shared" si="14"/>
        <v>0</v>
      </c>
      <c r="AE74" s="32">
        <f t="shared" ref="AE74:AH91" si="18">ROUND(Z74/15,3)</f>
        <v>0</v>
      </c>
      <c r="AF74" s="32">
        <f t="shared" si="18"/>
        <v>0</v>
      </c>
      <c r="AG74" s="32">
        <f t="shared" si="18"/>
        <v>0</v>
      </c>
      <c r="AH74" s="32">
        <f t="shared" si="18"/>
        <v>0</v>
      </c>
    </row>
    <row r="75" spans="1:34" s="45" customFormat="1" ht="15.75">
      <c r="A75" s="46">
        <v>67</v>
      </c>
      <c r="B75" s="1" t="s">
        <v>50</v>
      </c>
      <c r="C75" s="32" t="e">
        <f>SUMIFS('[1]распределение 2013-2017'!$Y$9:$Y$91,'[1]распределение 2013-2017'!$B$9:$B$91,$B75)</f>
        <v>#VALUE!</v>
      </c>
      <c r="D75" s="32">
        <f>'[1]распределение 2013-2017'!AF75</f>
        <v>14.610334585370163</v>
      </c>
      <c r="E75" s="32">
        <f>'[1]распределение 2013-2017'!AM75</f>
        <v>13.215479442519506</v>
      </c>
      <c r="F75" s="32">
        <f>'[1]распределение 2013-2017'!AT75</f>
        <v>13.132383844645325</v>
      </c>
      <c r="G75" s="32">
        <f>'[1]распределение 2013-2017'!BA75</f>
        <v>4.6812321274649982</v>
      </c>
      <c r="H75" s="32">
        <v>13.361641174933657</v>
      </c>
      <c r="I75" s="32">
        <v>12.085999347508036</v>
      </c>
      <c r="J75" s="32">
        <v>12.010005635281681</v>
      </c>
      <c r="K75" s="32">
        <v>4.2811438422766184</v>
      </c>
      <c r="L75" s="47">
        <f t="shared" si="15"/>
        <v>1.2486934104365055</v>
      </c>
      <c r="M75" s="47">
        <f t="shared" si="15"/>
        <v>1.1294800950114698</v>
      </c>
      <c r="N75" s="47">
        <f t="shared" si="15"/>
        <v>1.1223782093636441</v>
      </c>
      <c r="O75" s="47">
        <f t="shared" si="15"/>
        <v>0.4000882851883798</v>
      </c>
      <c r="P75" s="32">
        <v>0.55200000000000005</v>
      </c>
      <c r="Q75" s="32">
        <f t="shared" si="16"/>
        <v>0.97399999999999998</v>
      </c>
      <c r="R75" s="32">
        <f t="shared" si="16"/>
        <v>0.88100000000000001</v>
      </c>
      <c r="S75" s="32">
        <f t="shared" si="16"/>
        <v>0.875</v>
      </c>
      <c r="T75" s="32">
        <f t="shared" si="11"/>
        <v>0.312</v>
      </c>
      <c r="U75" s="47">
        <f t="shared" si="17"/>
        <v>8.3000000000000004E-2</v>
      </c>
      <c r="V75" s="47">
        <f t="shared" si="17"/>
        <v>7.4999999999999997E-2</v>
      </c>
      <c r="W75" s="47">
        <f t="shared" si="17"/>
        <v>7.4999999999999997E-2</v>
      </c>
      <c r="X75" s="47">
        <f t="shared" si="12"/>
        <v>2.7E-2</v>
      </c>
      <c r="Y75" s="43">
        <f t="shared" si="13"/>
        <v>3.90062</v>
      </c>
      <c r="Z75" s="32">
        <f>ROUNDDOWN(MMULT($L75:$O75,[1]коэффициенты!B$12:B$15),5)</f>
        <v>0.24973000000000001</v>
      </c>
      <c r="AA75" s="32">
        <f>ROUNDDOWN(MMULT($L75:$O75,[1]коэффициенты!C$12:C$15),5)</f>
        <v>1.0375399999999999</v>
      </c>
      <c r="AB75" s="32">
        <f>ROUNDDOWN(MMULT($L75:$O75,[1]коэффициенты!D$12:D$15),5)</f>
        <v>1.14594</v>
      </c>
      <c r="AC75" s="32">
        <f>ROUNDDOWN(MMULT($L75:$O75,[1]коэффициенты!E$12:E$15),5)</f>
        <v>1.4674100000000001</v>
      </c>
      <c r="AD75" s="48">
        <f t="shared" si="14"/>
        <v>0.26</v>
      </c>
      <c r="AE75" s="32">
        <f t="shared" si="18"/>
        <v>1.7000000000000001E-2</v>
      </c>
      <c r="AF75" s="32">
        <f t="shared" si="18"/>
        <v>6.9000000000000006E-2</v>
      </c>
      <c r="AG75" s="32">
        <f t="shared" si="18"/>
        <v>7.5999999999999998E-2</v>
      </c>
      <c r="AH75" s="32">
        <f t="shared" si="18"/>
        <v>9.8000000000000004E-2</v>
      </c>
    </row>
    <row r="76" spans="1:34" s="45" customFormat="1" ht="15.75">
      <c r="A76" s="46">
        <v>68</v>
      </c>
      <c r="B76" s="1" t="s">
        <v>51</v>
      </c>
      <c r="C76" s="32" t="e">
        <f>SUMIFS('[1]распределение 2013-2017'!$Y$9:$Y$91,'[1]распределение 2013-2017'!$B$9:$B$91,$B76)</f>
        <v>#VALUE!</v>
      </c>
      <c r="D76" s="32">
        <f>'[1]распределение 2013-2017'!AF76</f>
        <v>13.188105555785334</v>
      </c>
      <c r="E76" s="32">
        <f>'[1]распределение 2013-2017'!AM76</f>
        <v>12.44239244886376</v>
      </c>
      <c r="F76" s="32">
        <f>'[1]распределение 2013-2017'!AT76</f>
        <v>13.209731398329877</v>
      </c>
      <c r="G76" s="32">
        <f>'[1]распределение 2013-2017'!BA76</f>
        <v>4.7394505970210172</v>
      </c>
      <c r="H76" s="32">
        <v>11.518941536819494</v>
      </c>
      <c r="I76" s="32">
        <v>10.86761025610333</v>
      </c>
      <c r="J76" s="32">
        <v>11.53783028584424</v>
      </c>
      <c r="K76" s="32">
        <v>4.139597921232923</v>
      </c>
      <c r="L76" s="47">
        <f t="shared" si="15"/>
        <v>1.6691640189658408</v>
      </c>
      <c r="M76" s="47">
        <f t="shared" si="15"/>
        <v>1.5747821927604306</v>
      </c>
      <c r="N76" s="47">
        <f t="shared" si="15"/>
        <v>1.6719011124856369</v>
      </c>
      <c r="O76" s="47">
        <f t="shared" si="15"/>
        <v>0.5998526757880942</v>
      </c>
      <c r="P76" s="32">
        <v>1.095</v>
      </c>
      <c r="Q76" s="32">
        <f t="shared" si="16"/>
        <v>0.879</v>
      </c>
      <c r="R76" s="32">
        <f t="shared" si="16"/>
        <v>0.82899999999999996</v>
      </c>
      <c r="S76" s="32">
        <f t="shared" si="16"/>
        <v>0.88100000000000001</v>
      </c>
      <c r="T76" s="32">
        <f t="shared" si="11"/>
        <v>0.316</v>
      </c>
      <c r="U76" s="47">
        <f t="shared" si="17"/>
        <v>0.111</v>
      </c>
      <c r="V76" s="47">
        <f t="shared" si="17"/>
        <v>0.105</v>
      </c>
      <c r="W76" s="47">
        <f t="shared" si="17"/>
        <v>0.111</v>
      </c>
      <c r="X76" s="47">
        <f t="shared" si="12"/>
        <v>0.04</v>
      </c>
      <c r="Y76" s="43">
        <f t="shared" si="13"/>
        <v>5.5156900000000002</v>
      </c>
      <c r="Z76" s="32">
        <f>ROUNDDOWN(MMULT($L76:$O76,[1]коэффициенты!B$12:B$15),5)</f>
        <v>0.33383000000000002</v>
      </c>
      <c r="AA76" s="32">
        <f>ROUNDDOWN(MMULT($L76:$O76,[1]коэффициенты!C$12:C$15),5)</f>
        <v>1.39991</v>
      </c>
      <c r="AB76" s="32">
        <f>ROUNDDOWN(MMULT($L76:$O76,[1]коэффициенты!D$12:D$15),5)</f>
        <v>1.60836</v>
      </c>
      <c r="AC76" s="32">
        <f>ROUNDDOWN(MMULT($L76:$O76,[1]коэффициенты!E$12:E$15),5)</f>
        <v>2.1735899999999999</v>
      </c>
      <c r="AD76" s="48">
        <f t="shared" si="14"/>
        <v>0.36699999999999999</v>
      </c>
      <c r="AE76" s="32">
        <f t="shared" si="18"/>
        <v>2.1999999999999999E-2</v>
      </c>
      <c r="AF76" s="32">
        <f t="shared" si="18"/>
        <v>9.2999999999999999E-2</v>
      </c>
      <c r="AG76" s="32">
        <f t="shared" si="18"/>
        <v>0.107</v>
      </c>
      <c r="AH76" s="32">
        <f t="shared" si="18"/>
        <v>0.14499999999999999</v>
      </c>
    </row>
    <row r="77" spans="1:34" s="45" customFormat="1" ht="15.75">
      <c r="A77" s="46">
        <v>69</v>
      </c>
      <c r="B77" s="1" t="s">
        <v>52</v>
      </c>
      <c r="C77" s="32" t="e">
        <f>SUMIFS('[1]распределение 2013-2017'!$Y$9:$Y$91,'[1]распределение 2013-2017'!$B$9:$B$91,$B77)</f>
        <v>#VALUE!</v>
      </c>
      <c r="D77" s="32">
        <f>'[1]распределение 2013-2017'!AF77</f>
        <v>11.197343579971932</v>
      </c>
      <c r="E77" s="32">
        <f>'[1]распределение 2013-2017'!AM77</f>
        <v>10.870970244825823</v>
      </c>
      <c r="F77" s="32">
        <f>'[1]распределение 2013-2017'!AT77</f>
        <v>11.630153201455856</v>
      </c>
      <c r="G77" s="32">
        <f>'[1]распределение 2013-2017'!BA77</f>
        <v>4.1428929737463829</v>
      </c>
      <c r="H77" s="32">
        <v>11.071259631101546</v>
      </c>
      <c r="I77" s="32">
        <v>10.748561313927983</v>
      </c>
      <c r="J77" s="32">
        <v>11.499195744347015</v>
      </c>
      <c r="K77" s="32">
        <v>4.0962433106234588</v>
      </c>
      <c r="L77" s="47">
        <f t="shared" si="15"/>
        <v>0.12608394887038621</v>
      </c>
      <c r="M77" s="47">
        <f t="shared" si="15"/>
        <v>0.12240893089784066</v>
      </c>
      <c r="N77" s="47">
        <f t="shared" si="15"/>
        <v>0.13095745710884188</v>
      </c>
      <c r="O77" s="47">
        <f t="shared" si="15"/>
        <v>4.6649663122924068E-2</v>
      </c>
      <c r="P77" s="32">
        <v>1.0660000000000001</v>
      </c>
      <c r="Q77" s="32">
        <f t="shared" si="16"/>
        <v>0.746</v>
      </c>
      <c r="R77" s="32">
        <f t="shared" si="16"/>
        <v>0.72499999999999998</v>
      </c>
      <c r="S77" s="32">
        <f t="shared" si="16"/>
        <v>0.77500000000000002</v>
      </c>
      <c r="T77" s="32">
        <f t="shared" si="11"/>
        <v>0.27600000000000002</v>
      </c>
      <c r="U77" s="47">
        <f t="shared" si="17"/>
        <v>8.0000000000000002E-3</v>
      </c>
      <c r="V77" s="47">
        <f t="shared" si="17"/>
        <v>8.0000000000000002E-3</v>
      </c>
      <c r="W77" s="47">
        <f t="shared" si="17"/>
        <v>8.9999999999999993E-3</v>
      </c>
      <c r="X77" s="47">
        <f t="shared" si="12"/>
        <v>3.0000000000000001E-3</v>
      </c>
      <c r="Y77" s="43">
        <f t="shared" si="13"/>
        <v>0.42607000000000006</v>
      </c>
      <c r="Z77" s="32">
        <f>ROUNDDOWN(MMULT($L77:$O77,[1]коэффициенты!B$12:B$15),5)</f>
        <v>2.521E-2</v>
      </c>
      <c r="AA77" s="32">
        <f>ROUNDDOWN(MMULT($L77:$O77,[1]коэффициенты!C$12:C$15),5)</f>
        <v>0.10643</v>
      </c>
      <c r="AB77" s="32">
        <f>ROUNDDOWN(MMULT($L77:$O77,[1]коэффициенты!D$12:D$15),5)</f>
        <v>0.12466000000000001</v>
      </c>
      <c r="AC77" s="32">
        <f>ROUNDDOWN(MMULT($L77:$O77,[1]коэффициенты!E$12:E$15),5)</f>
        <v>0.16977</v>
      </c>
      <c r="AD77" s="48">
        <f t="shared" si="14"/>
        <v>2.8000000000000001E-2</v>
      </c>
      <c r="AE77" s="32">
        <f t="shared" si="18"/>
        <v>2E-3</v>
      </c>
      <c r="AF77" s="32">
        <f t="shared" si="18"/>
        <v>7.0000000000000001E-3</v>
      </c>
      <c r="AG77" s="32">
        <f t="shared" si="18"/>
        <v>8.0000000000000002E-3</v>
      </c>
      <c r="AH77" s="32">
        <f t="shared" si="18"/>
        <v>1.0999999999999999E-2</v>
      </c>
    </row>
    <row r="78" spans="1:34" s="45" customFormat="1" ht="15.75">
      <c r="A78" s="46">
        <v>70</v>
      </c>
      <c r="B78" s="1" t="s">
        <v>53</v>
      </c>
      <c r="C78" s="32" t="e">
        <f>SUMIFS('[1]распределение 2013-2017'!$Y$9:$Y$91,'[1]распределение 2013-2017'!$B$9:$B$91,$B78)</f>
        <v>#VALUE!</v>
      </c>
      <c r="D78" s="32">
        <f>'[1]распределение 2013-2017'!AF78</f>
        <v>28.48606463994777</v>
      </c>
      <c r="E78" s="32">
        <f>'[1]распределение 2013-2017'!AM78</f>
        <v>26.629863903385758</v>
      </c>
      <c r="F78" s="32">
        <f>'[1]распределение 2013-2017'!AT78</f>
        <v>26.122342250648771</v>
      </c>
      <c r="G78" s="32">
        <f>'[1]распределение 2013-2017'!BA78</f>
        <v>9.3115592060176766</v>
      </c>
      <c r="H78" s="32">
        <v>23.50551462619406</v>
      </c>
      <c r="I78" s="32">
        <v>21.973855054614486</v>
      </c>
      <c r="J78" s="32">
        <v>21.555069315611778</v>
      </c>
      <c r="K78" s="32">
        <v>7.6835110035796665</v>
      </c>
      <c r="L78" s="47">
        <f t="shared" si="15"/>
        <v>4.9805500137537102</v>
      </c>
      <c r="M78" s="47">
        <f t="shared" si="15"/>
        <v>4.6560088487712719</v>
      </c>
      <c r="N78" s="47">
        <f t="shared" si="15"/>
        <v>4.5672729350369927</v>
      </c>
      <c r="O78" s="47">
        <f t="shared" si="15"/>
        <v>1.6280482024380101</v>
      </c>
      <c r="P78" s="32">
        <v>3.2650000000000001</v>
      </c>
      <c r="Q78" s="32">
        <f t="shared" si="16"/>
        <v>1.899</v>
      </c>
      <c r="R78" s="32">
        <f t="shared" si="16"/>
        <v>1.7749999999999999</v>
      </c>
      <c r="S78" s="32">
        <f t="shared" si="16"/>
        <v>1.7410000000000001</v>
      </c>
      <c r="T78" s="32">
        <f t="shared" si="11"/>
        <v>0.621</v>
      </c>
      <c r="U78" s="47">
        <f t="shared" si="17"/>
        <v>0.33200000000000002</v>
      </c>
      <c r="V78" s="47">
        <f t="shared" si="17"/>
        <v>0.31</v>
      </c>
      <c r="W78" s="47">
        <f t="shared" si="17"/>
        <v>0.30399999999999999</v>
      </c>
      <c r="X78" s="47">
        <f t="shared" si="12"/>
        <v>0.109</v>
      </c>
      <c r="Y78" s="43">
        <f t="shared" si="13"/>
        <v>15.831859999999999</v>
      </c>
      <c r="Z78" s="32">
        <f>ROUNDDOWN(MMULT($L78:$O78,[1]коэффициенты!B$12:B$15),5)</f>
        <v>0.99611000000000005</v>
      </c>
      <c r="AA78" s="32">
        <f>ROUNDDOWN(MMULT($L78:$O78,[1]коэффициенты!C$12:C$15),5)</f>
        <v>4.1685499999999998</v>
      </c>
      <c r="AB78" s="32">
        <f>ROUNDDOWN(MMULT($L78:$O78,[1]коэффициенты!D$12:D$15),5)</f>
        <v>4.6869399999999999</v>
      </c>
      <c r="AC78" s="32">
        <f>ROUNDDOWN(MMULT($L78:$O78,[1]коэффициенты!E$12:E$15),5)</f>
        <v>5.9802600000000004</v>
      </c>
      <c r="AD78" s="48">
        <f t="shared" si="14"/>
        <v>1.0550000000000002</v>
      </c>
      <c r="AE78" s="32">
        <f t="shared" si="18"/>
        <v>6.6000000000000003E-2</v>
      </c>
      <c r="AF78" s="32">
        <f t="shared" si="18"/>
        <v>0.27800000000000002</v>
      </c>
      <c r="AG78" s="32">
        <f t="shared" si="18"/>
        <v>0.312</v>
      </c>
      <c r="AH78" s="32">
        <f t="shared" si="18"/>
        <v>0.39900000000000002</v>
      </c>
    </row>
    <row r="79" spans="1:34" s="45" customFormat="1" ht="15.75">
      <c r="A79" s="46">
        <v>71</v>
      </c>
      <c r="B79" s="1" t="s">
        <v>54</v>
      </c>
      <c r="C79" s="32" t="e">
        <f>SUMIFS('[1]распределение 2013-2017'!$Y$9:$Y$91,'[1]распределение 2013-2017'!$B$9:$B$91,$B79)</f>
        <v>#VALUE!</v>
      </c>
      <c r="D79" s="32">
        <f>'[1]распределение 2013-2017'!AF79</f>
        <v>22.519216987535422</v>
      </c>
      <c r="E79" s="32">
        <f>'[1]распределение 2013-2017'!AM79</f>
        <v>21.869956627501974</v>
      </c>
      <c r="F79" s="32">
        <f>'[1]распределение 2013-2017'!AT79</f>
        <v>21.363327158872064</v>
      </c>
      <c r="G79" s="32">
        <f>'[1]распределение 2013-2017'!BA79</f>
        <v>7.6651092260905651</v>
      </c>
      <c r="H79" s="32">
        <v>11.921648096389095</v>
      </c>
      <c r="I79" s="32">
        <v>11.577930393436189</v>
      </c>
      <c r="J79" s="32">
        <v>11.309721323662163</v>
      </c>
      <c r="K79" s="32">
        <v>4.0579001865125708</v>
      </c>
      <c r="L79" s="47">
        <f t="shared" si="15"/>
        <v>10.597568891146327</v>
      </c>
      <c r="M79" s="47">
        <f t="shared" si="15"/>
        <v>10.292026234065785</v>
      </c>
      <c r="N79" s="47">
        <f t="shared" si="15"/>
        <v>10.0536058352099</v>
      </c>
      <c r="O79" s="47">
        <f t="shared" si="15"/>
        <v>3.6072090395779943</v>
      </c>
      <c r="P79" s="32">
        <v>2.42</v>
      </c>
      <c r="Q79" s="32">
        <f t="shared" si="16"/>
        <v>1.5009999999999999</v>
      </c>
      <c r="R79" s="32">
        <f t="shared" si="16"/>
        <v>1.458</v>
      </c>
      <c r="S79" s="32">
        <f t="shared" si="16"/>
        <v>1.4239999999999999</v>
      </c>
      <c r="T79" s="32">
        <f t="shared" si="11"/>
        <v>0.51100000000000001</v>
      </c>
      <c r="U79" s="47">
        <f t="shared" si="17"/>
        <v>0.70699999999999996</v>
      </c>
      <c r="V79" s="47">
        <f t="shared" si="17"/>
        <v>0.68600000000000005</v>
      </c>
      <c r="W79" s="47">
        <f t="shared" si="17"/>
        <v>0.67</v>
      </c>
      <c r="X79" s="47">
        <f t="shared" si="12"/>
        <v>0.24</v>
      </c>
      <c r="Y79" s="43">
        <f t="shared" si="13"/>
        <v>34.55039</v>
      </c>
      <c r="Z79" s="32">
        <f>ROUNDDOWN(MMULT($L79:$O79,[1]коэффициенты!B$12:B$15),5)</f>
        <v>2.11951</v>
      </c>
      <c r="AA79" s="32">
        <f>ROUNDDOWN(MMULT($L79:$O79,[1]коэффициенты!C$12:C$15),5)</f>
        <v>8.9468200000000007</v>
      </c>
      <c r="AB79" s="32">
        <f>ROUNDDOWN(MMULT($L79:$O79,[1]коэффициенты!D$12:D$15),5)</f>
        <v>10.29017</v>
      </c>
      <c r="AC79" s="32">
        <f>ROUNDDOWN(MMULT($L79:$O79,[1]коэффициенты!E$12:E$15),5)</f>
        <v>13.19389</v>
      </c>
      <c r="AD79" s="48">
        <f t="shared" si="14"/>
        <v>2.3029999999999999</v>
      </c>
      <c r="AE79" s="32">
        <f t="shared" si="18"/>
        <v>0.14099999999999999</v>
      </c>
      <c r="AF79" s="32">
        <f t="shared" si="18"/>
        <v>0.59599999999999997</v>
      </c>
      <c r="AG79" s="32">
        <f t="shared" si="18"/>
        <v>0.68600000000000005</v>
      </c>
      <c r="AH79" s="32">
        <f t="shared" si="18"/>
        <v>0.88</v>
      </c>
    </row>
    <row r="80" spans="1:34" s="45" customFormat="1" ht="15.75">
      <c r="A80" s="46">
        <v>72</v>
      </c>
      <c r="B80" s="1" t="s">
        <v>55</v>
      </c>
      <c r="C80" s="32" t="e">
        <f>SUMIFS('[1]распределение 2013-2017'!$Y$9:$Y$91,'[1]распределение 2013-2017'!$B$9:$B$91,$B80)</f>
        <v>#VALUE!</v>
      </c>
      <c r="D80" s="32">
        <f>'[1]распределение 2013-2017'!AF80</f>
        <v>70.63089643460502</v>
      </c>
      <c r="E80" s="32">
        <f>'[1]распределение 2013-2017'!AM80</f>
        <v>66.948038082048498</v>
      </c>
      <c r="F80" s="32">
        <f>'[1]распределение 2013-2017'!AT80</f>
        <v>65.932730220293678</v>
      </c>
      <c r="G80" s="32">
        <f>'[1]распределение 2013-2017'!BA80</f>
        <v>23.48356526305281</v>
      </c>
      <c r="H80" s="32">
        <v>70.63089643460502</v>
      </c>
      <c r="I80" s="32">
        <v>66.948038082048498</v>
      </c>
      <c r="J80" s="32">
        <v>65.932730220293678</v>
      </c>
      <c r="K80" s="32">
        <v>23.48356526305281</v>
      </c>
      <c r="L80" s="47">
        <f t="shared" si="15"/>
        <v>0</v>
      </c>
      <c r="M80" s="47">
        <f t="shared" si="15"/>
        <v>0</v>
      </c>
      <c r="N80" s="47">
        <f t="shared" si="15"/>
        <v>0</v>
      </c>
      <c r="O80" s="47">
        <f t="shared" si="15"/>
        <v>0</v>
      </c>
      <c r="P80" s="32">
        <v>5.0259999999999998</v>
      </c>
      <c r="Q80" s="32">
        <f t="shared" si="16"/>
        <v>4.7089999999999996</v>
      </c>
      <c r="R80" s="32">
        <f t="shared" si="16"/>
        <v>4.4630000000000001</v>
      </c>
      <c r="S80" s="32">
        <f t="shared" si="16"/>
        <v>4.3959999999999999</v>
      </c>
      <c r="T80" s="32">
        <f t="shared" si="11"/>
        <v>1.5660000000000001</v>
      </c>
      <c r="U80" s="47">
        <f t="shared" si="17"/>
        <v>0</v>
      </c>
      <c r="V80" s="47">
        <f t="shared" si="17"/>
        <v>0</v>
      </c>
      <c r="W80" s="47">
        <f t="shared" si="17"/>
        <v>0</v>
      </c>
      <c r="X80" s="47">
        <f t="shared" si="12"/>
        <v>0</v>
      </c>
      <c r="Y80" s="43">
        <f t="shared" si="13"/>
        <v>0</v>
      </c>
      <c r="Z80" s="32">
        <f>ROUNDDOWN(MMULT($L80:$O80,[1]коэффициенты!B$12:B$15),5)</f>
        <v>0</v>
      </c>
      <c r="AA80" s="32">
        <f>ROUNDDOWN(MMULT($L80:$O80,[1]коэффициенты!C$12:C$15),5)</f>
        <v>0</v>
      </c>
      <c r="AB80" s="32">
        <f>ROUNDDOWN(MMULT($L80:$O80,[1]коэффициенты!D$12:D$15),5)</f>
        <v>0</v>
      </c>
      <c r="AC80" s="32">
        <f>ROUNDDOWN(MMULT($L80:$O80,[1]коэффициенты!E$12:E$15),5)</f>
        <v>0</v>
      </c>
      <c r="AD80" s="48">
        <f t="shared" si="14"/>
        <v>0</v>
      </c>
      <c r="AE80" s="32">
        <f t="shared" si="18"/>
        <v>0</v>
      </c>
      <c r="AF80" s="32">
        <f t="shared" si="18"/>
        <v>0</v>
      </c>
      <c r="AG80" s="32">
        <f t="shared" si="18"/>
        <v>0</v>
      </c>
      <c r="AH80" s="32">
        <f t="shared" si="18"/>
        <v>0</v>
      </c>
    </row>
    <row r="81" spans="1:34" s="45" customFormat="1" ht="15.75">
      <c r="A81" s="46">
        <v>73</v>
      </c>
      <c r="B81" s="1" t="s">
        <v>56</v>
      </c>
      <c r="C81" s="32" t="e">
        <f>SUMIFS('[1]распределение 2013-2017'!$Y$9:$Y$91,'[1]распределение 2013-2017'!$B$9:$B$91,$B81)</f>
        <v>#VALUE!</v>
      </c>
      <c r="D81" s="32">
        <f>'[1]распределение 2013-2017'!AF81</f>
        <v>40.771719235833572</v>
      </c>
      <c r="E81" s="32">
        <f>'[1]распределение 2013-2017'!AM81</f>
        <v>38.673633473083292</v>
      </c>
      <c r="F81" s="32">
        <f>'[1]распределение 2013-2017'!AT81</f>
        <v>37.884181048707248</v>
      </c>
      <c r="G81" s="32">
        <f>'[1]распределение 2013-2017'!BA81</f>
        <v>13.562126242375918</v>
      </c>
      <c r="H81" s="32">
        <v>39.56640051970561</v>
      </c>
      <c r="I81" s="32">
        <v>37.530339662583096</v>
      </c>
      <c r="J81" s="32">
        <v>36.76422551778974</v>
      </c>
      <c r="K81" s="32">
        <v>13.161194299921583</v>
      </c>
      <c r="L81" s="47">
        <f t="shared" si="15"/>
        <v>1.2053187161279624</v>
      </c>
      <c r="M81" s="47">
        <f t="shared" si="15"/>
        <v>1.1432938105001966</v>
      </c>
      <c r="N81" s="47">
        <f t="shared" si="15"/>
        <v>1.1199555309175082</v>
      </c>
      <c r="O81" s="47">
        <f t="shared" si="15"/>
        <v>0.40093194245433494</v>
      </c>
      <c r="P81" s="32">
        <v>1.714</v>
      </c>
      <c r="Q81" s="32">
        <f t="shared" si="16"/>
        <v>2.718</v>
      </c>
      <c r="R81" s="32">
        <f t="shared" si="16"/>
        <v>2.5779999999999998</v>
      </c>
      <c r="S81" s="32">
        <f t="shared" si="16"/>
        <v>2.5259999999999998</v>
      </c>
      <c r="T81" s="32">
        <f t="shared" si="11"/>
        <v>0.90400000000000003</v>
      </c>
      <c r="U81" s="47">
        <f t="shared" si="17"/>
        <v>0.08</v>
      </c>
      <c r="V81" s="47">
        <f t="shared" si="17"/>
        <v>7.5999999999999998E-2</v>
      </c>
      <c r="W81" s="47">
        <f t="shared" si="17"/>
        <v>7.4999999999999997E-2</v>
      </c>
      <c r="X81" s="47">
        <f t="shared" si="12"/>
        <v>2.7E-2</v>
      </c>
      <c r="Y81" s="43">
        <f t="shared" si="13"/>
        <v>3.8694800000000003</v>
      </c>
      <c r="Z81" s="32">
        <f>ROUNDDOWN(MMULT($L81:$O81,[1]коэффициенты!B$12:B$15),5)</f>
        <v>0.24106</v>
      </c>
      <c r="AA81" s="32">
        <f>ROUNDDOWN(MMULT($L81:$O81,[1]коэффициенты!C$12:C$15),5)</f>
        <v>1.0121100000000001</v>
      </c>
      <c r="AB81" s="32">
        <f>ROUNDDOWN(MMULT($L81:$O81,[1]коэффициенты!D$12:D$15),5)</f>
        <v>1.1479200000000001</v>
      </c>
      <c r="AC81" s="32">
        <f>ROUNDDOWN(MMULT($L81:$O81,[1]коэффициенты!E$12:E$15),5)</f>
        <v>1.4683900000000001</v>
      </c>
      <c r="AD81" s="48">
        <f t="shared" si="14"/>
        <v>0.25800000000000001</v>
      </c>
      <c r="AE81" s="32">
        <f t="shared" si="18"/>
        <v>1.6E-2</v>
      </c>
      <c r="AF81" s="32">
        <f t="shared" si="18"/>
        <v>6.7000000000000004E-2</v>
      </c>
      <c r="AG81" s="32">
        <f t="shared" si="18"/>
        <v>7.6999999999999999E-2</v>
      </c>
      <c r="AH81" s="32">
        <f t="shared" si="18"/>
        <v>9.8000000000000004E-2</v>
      </c>
    </row>
    <row r="82" spans="1:34" s="45" customFormat="1" ht="15.75">
      <c r="A82" s="46">
        <v>74</v>
      </c>
      <c r="B82" s="1" t="s">
        <v>57</v>
      </c>
      <c r="C82" s="32" t="e">
        <f>SUMIFS('[1]распределение 2013-2017'!$Y$9:$Y$91,'[1]распределение 2013-2017'!$B$9:$B$91,$B82)</f>
        <v>#VALUE!</v>
      </c>
      <c r="D82" s="32">
        <f>'[1]распределение 2013-2017'!AF82</f>
        <v>26.702996790457139</v>
      </c>
      <c r="E82" s="32">
        <f>'[1]распределение 2013-2017'!AM82</f>
        <v>26.554050690111616</v>
      </c>
      <c r="F82" s="32">
        <f>'[1]распределение 2013-2017'!AT82</f>
        <v>26.074933514506938</v>
      </c>
      <c r="G82" s="32">
        <f>'[1]распределение 2013-2017'!BA82</f>
        <v>9.3555690049243125</v>
      </c>
      <c r="H82" s="32">
        <v>26.702996790457139</v>
      </c>
      <c r="I82" s="32">
        <v>26.554050690111616</v>
      </c>
      <c r="J82" s="32">
        <v>26.074933514506938</v>
      </c>
      <c r="K82" s="32">
        <v>9.3555690049243125</v>
      </c>
      <c r="L82" s="47">
        <f t="shared" si="15"/>
        <v>0</v>
      </c>
      <c r="M82" s="47">
        <f t="shared" si="15"/>
        <v>0</v>
      </c>
      <c r="N82" s="47">
        <f t="shared" si="15"/>
        <v>0</v>
      </c>
      <c r="O82" s="47">
        <f t="shared" si="15"/>
        <v>0</v>
      </c>
      <c r="P82" s="32">
        <v>1.8320000000000001</v>
      </c>
      <c r="Q82" s="32">
        <f t="shared" si="16"/>
        <v>1.78</v>
      </c>
      <c r="R82" s="32">
        <f t="shared" si="16"/>
        <v>1.77</v>
      </c>
      <c r="S82" s="32">
        <f t="shared" si="16"/>
        <v>1.738</v>
      </c>
      <c r="T82" s="32">
        <f t="shared" si="11"/>
        <v>0.624</v>
      </c>
      <c r="U82" s="47">
        <f t="shared" si="17"/>
        <v>0</v>
      </c>
      <c r="V82" s="47">
        <f t="shared" si="17"/>
        <v>0</v>
      </c>
      <c r="W82" s="47">
        <f t="shared" si="17"/>
        <v>0</v>
      </c>
      <c r="X82" s="47">
        <f t="shared" si="12"/>
        <v>0</v>
      </c>
      <c r="Y82" s="43">
        <f t="shared" si="13"/>
        <v>0</v>
      </c>
      <c r="Z82" s="32">
        <f>ROUNDDOWN(MMULT($L82:$O82,[1]коэффициенты!B$12:B$15),5)</f>
        <v>0</v>
      </c>
      <c r="AA82" s="32">
        <f>ROUNDDOWN(MMULT($L82:$O82,[1]коэффициенты!C$12:C$15),5)</f>
        <v>0</v>
      </c>
      <c r="AB82" s="32">
        <f>ROUNDDOWN(MMULT($L82:$O82,[1]коэффициенты!D$12:D$15),5)</f>
        <v>0</v>
      </c>
      <c r="AC82" s="32">
        <f>ROUNDDOWN(MMULT($L82:$O82,[1]коэффициенты!E$12:E$15),5)</f>
        <v>0</v>
      </c>
      <c r="AD82" s="48">
        <f t="shared" si="14"/>
        <v>0</v>
      </c>
      <c r="AE82" s="32">
        <f t="shared" si="18"/>
        <v>0</v>
      </c>
      <c r="AF82" s="32">
        <f t="shared" si="18"/>
        <v>0</v>
      </c>
      <c r="AG82" s="32">
        <f t="shared" si="18"/>
        <v>0</v>
      </c>
      <c r="AH82" s="32">
        <f t="shared" si="18"/>
        <v>0</v>
      </c>
    </row>
    <row r="83" spans="1:34" s="45" customFormat="1" ht="15.75">
      <c r="A83" s="46">
        <v>75</v>
      </c>
      <c r="B83" s="1" t="s">
        <v>76</v>
      </c>
      <c r="C83" s="32" t="e">
        <f>SUMIFS('[1]распределение 2013-2017'!$Y$9:$Y$91,'[1]распределение 2013-2017'!$B$9:$B$91,$B83)</f>
        <v>#VALUE!</v>
      </c>
      <c r="D83" s="32">
        <f>'[1]распределение 2013-2017'!AF83</f>
        <v>12.720697953293804</v>
      </c>
      <c r="E83" s="32">
        <f>'[1]распределение 2013-2017'!AM83</f>
        <v>12.262278543348808</v>
      </c>
      <c r="F83" s="32">
        <f>'[1]распределение 2013-2017'!AT83</f>
        <v>12.290038430147861</v>
      </c>
      <c r="G83" s="32">
        <f>'[1]распределение 2013-2017'!BA83</f>
        <v>2.6222150732095386</v>
      </c>
      <c r="H83" s="32">
        <v>12.45666248937585</v>
      </c>
      <c r="I83" s="32">
        <v>12.00775820053649</v>
      </c>
      <c r="J83" s="32">
        <v>12.034941892961914</v>
      </c>
      <c r="K83" s="32">
        <v>2.5677874171257571</v>
      </c>
      <c r="L83" s="47">
        <f t="shared" si="15"/>
        <v>0.26403546391795452</v>
      </c>
      <c r="M83" s="47">
        <f t="shared" si="15"/>
        <v>0.25452034281231839</v>
      </c>
      <c r="N83" s="47">
        <f t="shared" si="15"/>
        <v>0.25509653718594727</v>
      </c>
      <c r="O83" s="47">
        <f t="shared" si="15"/>
        <v>5.4427656083781528E-2</v>
      </c>
      <c r="P83" s="32">
        <v>0</v>
      </c>
      <c r="Q83" s="32">
        <f t="shared" si="16"/>
        <v>0.84799999999999998</v>
      </c>
      <c r="R83" s="32">
        <f t="shared" si="16"/>
        <v>0.81699999999999995</v>
      </c>
      <c r="S83" s="32">
        <f t="shared" si="16"/>
        <v>0.81899999999999995</v>
      </c>
      <c r="T83" s="32">
        <f t="shared" si="11"/>
        <v>0.17499999999999999</v>
      </c>
      <c r="U83" s="47">
        <f t="shared" si="17"/>
        <v>1.7999999999999999E-2</v>
      </c>
      <c r="V83" s="47">
        <f t="shared" si="17"/>
        <v>1.7000000000000001E-2</v>
      </c>
      <c r="W83" s="47">
        <f t="shared" si="17"/>
        <v>1.7000000000000001E-2</v>
      </c>
      <c r="X83" s="47">
        <f t="shared" si="12"/>
        <v>4.0000000000000001E-3</v>
      </c>
      <c r="Y83" s="43">
        <f t="shared" si="13"/>
        <v>0.82806000000000002</v>
      </c>
      <c r="Z83" s="32">
        <f>ROUNDDOWN(MMULT($L83:$O83,[1]коэффициенты!B$12:B$15),5)</f>
        <v>5.28E-2</v>
      </c>
      <c r="AA83" s="32">
        <f>ROUNDDOWN(MMULT($L83:$O83,[1]коэффициенты!C$12:C$15),5)</f>
        <v>0.22252</v>
      </c>
      <c r="AB83" s="32">
        <f>ROUNDDOWN(MMULT($L83:$O83,[1]коэффициенты!D$12:D$15),5)</f>
        <v>0.25606000000000001</v>
      </c>
      <c r="AC83" s="32">
        <f>ROUNDDOWN(MMULT($L83:$O83,[1]коэффициенты!E$12:E$15),5)</f>
        <v>0.29668</v>
      </c>
      <c r="AD83" s="48">
        <f t="shared" si="14"/>
        <v>5.6000000000000008E-2</v>
      </c>
      <c r="AE83" s="32">
        <f t="shared" si="18"/>
        <v>4.0000000000000001E-3</v>
      </c>
      <c r="AF83" s="32">
        <f t="shared" si="18"/>
        <v>1.4999999999999999E-2</v>
      </c>
      <c r="AG83" s="32">
        <f t="shared" si="18"/>
        <v>1.7000000000000001E-2</v>
      </c>
      <c r="AH83" s="32">
        <f t="shared" si="18"/>
        <v>0.02</v>
      </c>
    </row>
    <row r="84" spans="1:34" s="45" customFormat="1" ht="15.75">
      <c r="A84" s="46">
        <v>76</v>
      </c>
      <c r="B84" s="1" t="s">
        <v>58</v>
      </c>
      <c r="C84" s="32" t="e">
        <f>SUMIFS('[1]распределение 2013-2017'!$Y$9:$Y$91,'[1]распределение 2013-2017'!$B$9:$B$91,$B84)</f>
        <v>#VALUE!</v>
      </c>
      <c r="D84" s="32">
        <f>'[1]распределение 2013-2017'!AF84</f>
        <v>7.4093378207271643</v>
      </c>
      <c r="E84" s="32">
        <f>'[1]распределение 2013-2017'!AM84</f>
        <v>6.9725279598413632</v>
      </c>
      <c r="F84" s="32">
        <f>'[1]распределение 2013-2017'!AT84</f>
        <v>6.8839533554288339</v>
      </c>
      <c r="G84" s="32">
        <f>'[1]распределение 2013-2017'!BA84</f>
        <v>2.4696808640026306</v>
      </c>
      <c r="H84" s="32">
        <v>7.4093378207271643</v>
      </c>
      <c r="I84" s="32">
        <v>6.9725279598413632</v>
      </c>
      <c r="J84" s="32">
        <v>6.8839533554288339</v>
      </c>
      <c r="K84" s="32">
        <v>2.4696808640026306</v>
      </c>
      <c r="L84" s="47">
        <f t="shared" si="15"/>
        <v>0</v>
      </c>
      <c r="M84" s="47">
        <f t="shared" si="15"/>
        <v>0</v>
      </c>
      <c r="N84" s="47">
        <f t="shared" si="15"/>
        <v>0</v>
      </c>
      <c r="O84" s="47">
        <f t="shared" si="15"/>
        <v>0</v>
      </c>
      <c r="P84" s="32">
        <v>0.65200000000000002</v>
      </c>
      <c r="Q84" s="32">
        <f t="shared" si="16"/>
        <v>0.49399999999999999</v>
      </c>
      <c r="R84" s="32">
        <f t="shared" si="16"/>
        <v>0.46500000000000002</v>
      </c>
      <c r="S84" s="32">
        <f t="shared" si="16"/>
        <v>0.45900000000000002</v>
      </c>
      <c r="T84" s="32">
        <f t="shared" si="11"/>
        <v>0.16500000000000001</v>
      </c>
      <c r="U84" s="47">
        <f t="shared" si="17"/>
        <v>0</v>
      </c>
      <c r="V84" s="47">
        <f t="shared" si="17"/>
        <v>0</v>
      </c>
      <c r="W84" s="47">
        <f t="shared" si="17"/>
        <v>0</v>
      </c>
      <c r="X84" s="47">
        <f t="shared" si="12"/>
        <v>0</v>
      </c>
      <c r="Y84" s="43">
        <f t="shared" si="13"/>
        <v>0</v>
      </c>
      <c r="Z84" s="32">
        <f>ROUNDDOWN(MMULT($L84:$O84,[1]коэффициенты!B$12:B$15),5)</f>
        <v>0</v>
      </c>
      <c r="AA84" s="32">
        <f>ROUNDDOWN(MMULT($L84:$O84,[1]коэффициенты!C$12:C$15),5)</f>
        <v>0</v>
      </c>
      <c r="AB84" s="32">
        <f>ROUNDDOWN(MMULT($L84:$O84,[1]коэффициенты!D$12:D$15),5)</f>
        <v>0</v>
      </c>
      <c r="AC84" s="32">
        <f>ROUNDDOWN(MMULT($L84:$O84,[1]коэффициенты!E$12:E$15),5)</f>
        <v>0</v>
      </c>
      <c r="AD84" s="48">
        <f t="shared" si="14"/>
        <v>0</v>
      </c>
      <c r="AE84" s="32">
        <f t="shared" si="18"/>
        <v>0</v>
      </c>
      <c r="AF84" s="32">
        <f t="shared" si="18"/>
        <v>0</v>
      </c>
      <c r="AG84" s="32">
        <f t="shared" si="18"/>
        <v>0</v>
      </c>
      <c r="AH84" s="32">
        <f t="shared" si="18"/>
        <v>0</v>
      </c>
    </row>
    <row r="85" spans="1:34" s="45" customFormat="1" ht="15.75">
      <c r="A85" s="46">
        <v>77</v>
      </c>
      <c r="B85" s="1" t="s">
        <v>77</v>
      </c>
      <c r="C85" s="32" t="e">
        <f>SUMIFS('[1]распределение 2013-2017'!$Y$9:$Y$91,'[1]распределение 2013-2017'!$B$9:$B$91,$B85)</f>
        <v>#VALUE!</v>
      </c>
      <c r="D85" s="32">
        <f>'[1]распределение 2013-2017'!AF85</f>
        <v>16.85572347692435</v>
      </c>
      <c r="E85" s="32">
        <f>'[1]распределение 2013-2017'!AM85</f>
        <v>16.109477894156861</v>
      </c>
      <c r="F85" s="32">
        <f>'[1]распределение 2013-2017'!AT85</f>
        <v>15.82061419881572</v>
      </c>
      <c r="G85" s="32">
        <f>'[1]распределение 2013-2017'!BA85</f>
        <v>4.9624344301030643</v>
      </c>
      <c r="H85" s="32">
        <v>12.505738969967009</v>
      </c>
      <c r="I85" s="32">
        <v>11.952078222129204</v>
      </c>
      <c r="J85" s="32">
        <v>11.737762059623225</v>
      </c>
      <c r="K85" s="32">
        <v>3.6817707482805542</v>
      </c>
      <c r="L85" s="47">
        <f t="shared" si="15"/>
        <v>4.3499845069573411</v>
      </c>
      <c r="M85" s="47">
        <f t="shared" si="15"/>
        <v>4.1573996720276565</v>
      </c>
      <c r="N85" s="47">
        <f t="shared" si="15"/>
        <v>4.0828521391924948</v>
      </c>
      <c r="O85" s="47">
        <f t="shared" si="15"/>
        <v>1.2806636818225101</v>
      </c>
      <c r="P85" s="32">
        <v>1.1579999999999999</v>
      </c>
      <c r="Q85" s="32">
        <f t="shared" si="16"/>
        <v>1.1240000000000001</v>
      </c>
      <c r="R85" s="32">
        <f t="shared" si="16"/>
        <v>1.0740000000000001</v>
      </c>
      <c r="S85" s="32">
        <f t="shared" si="16"/>
        <v>1.0549999999999999</v>
      </c>
      <c r="T85" s="32">
        <f t="shared" si="11"/>
        <v>0.33100000000000002</v>
      </c>
      <c r="U85" s="47">
        <f t="shared" si="17"/>
        <v>0.28999999999999998</v>
      </c>
      <c r="V85" s="47">
        <f t="shared" si="17"/>
        <v>0.27700000000000002</v>
      </c>
      <c r="W85" s="47">
        <f t="shared" si="17"/>
        <v>0.27200000000000002</v>
      </c>
      <c r="X85" s="47">
        <f t="shared" si="12"/>
        <v>8.5000000000000006E-2</v>
      </c>
      <c r="Y85" s="43">
        <f t="shared" si="13"/>
        <v>13.87087</v>
      </c>
      <c r="Z85" s="32">
        <f>ROUNDDOWN(MMULT($L85:$O85,[1]коэффициенты!B$12:B$15),5)</f>
        <v>0.86999000000000004</v>
      </c>
      <c r="AA85" s="32">
        <f>ROUNDDOWN(MMULT($L85:$O85,[1]коэффициенты!C$12:C$15),5)</f>
        <v>3.65896</v>
      </c>
      <c r="AB85" s="32">
        <f>ROUNDDOWN(MMULT($L85:$O85,[1]коэффициенты!D$12:D$15),5)</f>
        <v>4.1713699999999996</v>
      </c>
      <c r="AC85" s="32">
        <f>ROUNDDOWN(MMULT($L85:$O85,[1]коэффициенты!E$12:E$15),5)</f>
        <v>5.1705500000000004</v>
      </c>
      <c r="AD85" s="48">
        <f t="shared" si="14"/>
        <v>0.92500000000000004</v>
      </c>
      <c r="AE85" s="32">
        <f t="shared" si="18"/>
        <v>5.8000000000000003E-2</v>
      </c>
      <c r="AF85" s="32">
        <f t="shared" si="18"/>
        <v>0.24399999999999999</v>
      </c>
      <c r="AG85" s="32">
        <f t="shared" si="18"/>
        <v>0.27800000000000002</v>
      </c>
      <c r="AH85" s="32">
        <f t="shared" si="18"/>
        <v>0.34499999999999997</v>
      </c>
    </row>
    <row r="86" spans="1:34" s="45" customFormat="1" ht="15.75">
      <c r="A86" s="46">
        <v>78</v>
      </c>
      <c r="B86" s="1" t="s">
        <v>59</v>
      </c>
      <c r="C86" s="32" t="e">
        <f>SUMIFS('[1]распределение 2013-2017'!$Y$9:$Y$91,'[1]распределение 2013-2017'!$B$9:$B$91,$B86)</f>
        <v>#VALUE!</v>
      </c>
      <c r="D86" s="32">
        <f>'[1]распределение 2013-2017'!AF86</f>
        <v>43.072327899793741</v>
      </c>
      <c r="E86" s="32">
        <f>'[1]распределение 2013-2017'!AM86</f>
        <v>41.007501434775584</v>
      </c>
      <c r="F86" s="32">
        <f>'[1]распределение 2013-2017'!AT86</f>
        <v>40.323787559459809</v>
      </c>
      <c r="G86" s="32">
        <f>'[1]распределение 2013-2017'!BA86</f>
        <v>14.261833105970851</v>
      </c>
      <c r="H86" s="32">
        <v>43.024243850314313</v>
      </c>
      <c r="I86" s="32">
        <v>40.961722466603604</v>
      </c>
      <c r="J86" s="32">
        <v>40.278771859339813</v>
      </c>
      <c r="K86" s="32">
        <v>14.24591182374226</v>
      </c>
      <c r="L86" s="47">
        <f t="shared" si="15"/>
        <v>4.8084049479427904E-2</v>
      </c>
      <c r="M86" s="47">
        <f t="shared" si="15"/>
        <v>4.5778968171980239E-2</v>
      </c>
      <c r="N86" s="47">
        <f t="shared" si="15"/>
        <v>4.5015700119996893E-2</v>
      </c>
      <c r="O86" s="47">
        <f t="shared" si="15"/>
        <v>1.5921282228591238E-2</v>
      </c>
      <c r="P86" s="32">
        <v>2.621</v>
      </c>
      <c r="Q86" s="32">
        <f t="shared" si="16"/>
        <v>2.871</v>
      </c>
      <c r="R86" s="32">
        <f t="shared" si="16"/>
        <v>2.734</v>
      </c>
      <c r="S86" s="32">
        <f t="shared" si="16"/>
        <v>2.6880000000000002</v>
      </c>
      <c r="T86" s="32">
        <f t="shared" si="11"/>
        <v>0.95099999999999996</v>
      </c>
      <c r="U86" s="47">
        <f t="shared" si="17"/>
        <v>3.0000000000000001E-3</v>
      </c>
      <c r="V86" s="47">
        <f t="shared" si="17"/>
        <v>3.0000000000000001E-3</v>
      </c>
      <c r="W86" s="47">
        <f t="shared" si="17"/>
        <v>3.0000000000000001E-3</v>
      </c>
      <c r="X86" s="47">
        <f t="shared" si="12"/>
        <v>1E-3</v>
      </c>
      <c r="Y86" s="43">
        <f t="shared" si="13"/>
        <v>0.15478999999999998</v>
      </c>
      <c r="Z86" s="32">
        <f>ROUNDDOWN(MMULT($L86:$O86,[1]коэффициенты!B$12:B$15),5)</f>
        <v>9.6100000000000005E-3</v>
      </c>
      <c r="AA86" s="32">
        <f>ROUNDDOWN(MMULT($L86:$O86,[1]коэффициенты!C$12:C$15),5)</f>
        <v>4.0410000000000001E-2</v>
      </c>
      <c r="AB86" s="32">
        <f>ROUNDDOWN(MMULT($L86:$O86,[1]коэффициенты!D$12:D$15),5)</f>
        <v>4.5969999999999997E-2</v>
      </c>
      <c r="AC86" s="32">
        <f>ROUNDDOWN(MMULT($L86:$O86,[1]коэффициенты!E$12:E$15),5)</f>
        <v>5.8799999999999998E-2</v>
      </c>
      <c r="AD86" s="48">
        <f t="shared" si="14"/>
        <v>1.0999999999999999E-2</v>
      </c>
      <c r="AE86" s="32">
        <f t="shared" si="18"/>
        <v>1E-3</v>
      </c>
      <c r="AF86" s="32">
        <f t="shared" si="18"/>
        <v>3.0000000000000001E-3</v>
      </c>
      <c r="AG86" s="32">
        <f t="shared" si="18"/>
        <v>3.0000000000000001E-3</v>
      </c>
      <c r="AH86" s="32">
        <f t="shared" si="18"/>
        <v>4.0000000000000001E-3</v>
      </c>
    </row>
    <row r="87" spans="1:34" s="45" customFormat="1" ht="15.75">
      <c r="A87" s="46">
        <v>79</v>
      </c>
      <c r="B87" s="1" t="s">
        <v>60</v>
      </c>
      <c r="C87" s="32" t="e">
        <f>SUMIFS('[1]распределение 2013-2017'!$Y$9:$Y$91,'[1]распределение 2013-2017'!$B$9:$B$91,$B87)</f>
        <v>#VALUE!</v>
      </c>
      <c r="D87" s="32">
        <f>'[1]распределение 2013-2017'!AF87</f>
        <v>9.6953296827630968</v>
      </c>
      <c r="E87" s="32">
        <f>'[1]распределение 2013-2017'!AM87</f>
        <v>10.028871510588422</v>
      </c>
      <c r="F87" s="32">
        <f>'[1]распределение 2013-2017'!AT87</f>
        <v>9.7735840964570375</v>
      </c>
      <c r="G87" s="32">
        <f>'[1]распределение 2013-2017'!BA87</f>
        <v>3.5066847101914576</v>
      </c>
      <c r="H87" s="32">
        <v>9.6953296827630968</v>
      </c>
      <c r="I87" s="32">
        <v>10.028871510588422</v>
      </c>
      <c r="J87" s="32">
        <v>9.7735840964570375</v>
      </c>
      <c r="K87" s="32">
        <v>3.5066847101914576</v>
      </c>
      <c r="L87" s="47">
        <f t="shared" si="15"/>
        <v>0</v>
      </c>
      <c r="M87" s="47">
        <f t="shared" si="15"/>
        <v>0</v>
      </c>
      <c r="N87" s="47">
        <f t="shared" si="15"/>
        <v>0</v>
      </c>
      <c r="O87" s="47">
        <f t="shared" si="15"/>
        <v>0</v>
      </c>
      <c r="P87" s="32">
        <v>1.272</v>
      </c>
      <c r="Q87" s="32">
        <f t="shared" si="16"/>
        <v>0.64600000000000002</v>
      </c>
      <c r="R87" s="32">
        <f t="shared" si="16"/>
        <v>0.66900000000000004</v>
      </c>
      <c r="S87" s="32">
        <f t="shared" si="16"/>
        <v>0.65200000000000002</v>
      </c>
      <c r="T87" s="32">
        <f t="shared" si="11"/>
        <v>0.23400000000000001</v>
      </c>
      <c r="U87" s="47">
        <f t="shared" si="17"/>
        <v>0</v>
      </c>
      <c r="V87" s="47">
        <f t="shared" si="17"/>
        <v>0</v>
      </c>
      <c r="W87" s="47">
        <f t="shared" si="17"/>
        <v>0</v>
      </c>
      <c r="X87" s="47">
        <f t="shared" si="12"/>
        <v>0</v>
      </c>
      <c r="Y87" s="43">
        <f t="shared" si="13"/>
        <v>0</v>
      </c>
      <c r="Z87" s="32">
        <f>ROUNDDOWN(MMULT($L87:$O87,[1]коэффициенты!B$12:B$15),5)</f>
        <v>0</v>
      </c>
      <c r="AA87" s="32">
        <f>ROUNDDOWN(MMULT($L87:$O87,[1]коэффициенты!C$12:C$15),5)</f>
        <v>0</v>
      </c>
      <c r="AB87" s="32">
        <f>ROUNDDOWN(MMULT($L87:$O87,[1]коэффициенты!D$12:D$15),5)</f>
        <v>0</v>
      </c>
      <c r="AC87" s="32">
        <f>ROUNDDOWN(MMULT($L87:$O87,[1]коэффициенты!E$12:E$15),5)</f>
        <v>0</v>
      </c>
      <c r="AD87" s="48">
        <f t="shared" si="14"/>
        <v>0</v>
      </c>
      <c r="AE87" s="32">
        <f t="shared" si="18"/>
        <v>0</v>
      </c>
      <c r="AF87" s="32">
        <f t="shared" si="18"/>
        <v>0</v>
      </c>
      <c r="AG87" s="32">
        <f t="shared" si="18"/>
        <v>0</v>
      </c>
      <c r="AH87" s="32">
        <f t="shared" si="18"/>
        <v>0</v>
      </c>
    </row>
    <row r="88" spans="1:34" s="45" customFormat="1" ht="15.75">
      <c r="A88" s="46">
        <v>80</v>
      </c>
      <c r="B88" s="1" t="s">
        <v>61</v>
      </c>
      <c r="C88" s="32" t="e">
        <f>SUMIFS('[1]распределение 2013-2017'!$Y$9:$Y$91,'[1]распределение 2013-2017'!$B$9:$B$91,$B88)</f>
        <v>#VALUE!</v>
      </c>
      <c r="D88" s="32">
        <f>'[1]распределение 2013-2017'!AF88</f>
        <v>38.745658497859431</v>
      </c>
      <c r="E88" s="32">
        <f>'[1]распределение 2013-2017'!AM88</f>
        <v>35.97192661157321</v>
      </c>
      <c r="F88" s="32">
        <f>'[1]распределение 2013-2017'!AT88</f>
        <v>38.238216241668376</v>
      </c>
      <c r="G88" s="32">
        <f>'[1]распределение 2013-2017'!BA88</f>
        <v>13.719628648898954</v>
      </c>
      <c r="H88" s="32">
        <v>34.122196896844478</v>
      </c>
      <c r="I88" s="32">
        <v>31.679450296779773</v>
      </c>
      <c r="J88" s="32">
        <v>33.675306967731856</v>
      </c>
      <c r="K88" s="32">
        <v>12.082485838643876</v>
      </c>
      <c r="L88" s="47">
        <f t="shared" si="15"/>
        <v>4.6234616010149523</v>
      </c>
      <c r="M88" s="47">
        <f t="shared" si="15"/>
        <v>4.2924763147934364</v>
      </c>
      <c r="N88" s="47">
        <f t="shared" si="15"/>
        <v>4.5629092739365191</v>
      </c>
      <c r="O88" s="47">
        <f t="shared" si="15"/>
        <v>1.637142810255078</v>
      </c>
      <c r="P88" s="32">
        <v>3.58</v>
      </c>
      <c r="Q88" s="32">
        <f t="shared" si="16"/>
        <v>2.5830000000000002</v>
      </c>
      <c r="R88" s="32">
        <f t="shared" si="16"/>
        <v>2.3980000000000001</v>
      </c>
      <c r="S88" s="32">
        <f t="shared" si="16"/>
        <v>2.5489999999999999</v>
      </c>
      <c r="T88" s="32">
        <f t="shared" si="11"/>
        <v>0.91500000000000004</v>
      </c>
      <c r="U88" s="47">
        <f t="shared" si="17"/>
        <v>0.308</v>
      </c>
      <c r="V88" s="47">
        <f t="shared" si="17"/>
        <v>0.28599999999999998</v>
      </c>
      <c r="W88" s="47">
        <f t="shared" si="17"/>
        <v>0.30399999999999999</v>
      </c>
      <c r="X88" s="47">
        <f t="shared" si="12"/>
        <v>0.109</v>
      </c>
      <c r="Y88" s="43">
        <f t="shared" si="13"/>
        <v>15.11598</v>
      </c>
      <c r="Z88" s="32">
        <f>ROUNDDOWN(MMULT($L88:$O88,[1]коэффициенты!B$12:B$15),5)</f>
        <v>0.92469000000000001</v>
      </c>
      <c r="AA88" s="32">
        <f>ROUNDDOWN(MMULT($L88:$O88,[1]коэффициенты!C$12:C$15),5)</f>
        <v>3.86374</v>
      </c>
      <c r="AB88" s="32">
        <f>ROUNDDOWN(MMULT($L88:$O88,[1]коэффициенты!D$12:D$15),5)</f>
        <v>4.39621</v>
      </c>
      <c r="AC88" s="32">
        <f>ROUNDDOWN(MMULT($L88:$O88,[1]коэффициенты!E$12:E$15),5)</f>
        <v>5.9313399999999996</v>
      </c>
      <c r="AD88" s="48">
        <f t="shared" si="14"/>
        <v>1.008</v>
      </c>
      <c r="AE88" s="32">
        <f t="shared" si="18"/>
        <v>6.2E-2</v>
      </c>
      <c r="AF88" s="32">
        <f t="shared" si="18"/>
        <v>0.25800000000000001</v>
      </c>
      <c r="AG88" s="32">
        <f t="shared" si="18"/>
        <v>0.29299999999999998</v>
      </c>
      <c r="AH88" s="32">
        <f t="shared" si="18"/>
        <v>0.39500000000000002</v>
      </c>
    </row>
    <row r="89" spans="1:34" s="45" customFormat="1" ht="15.75">
      <c r="A89" s="46">
        <v>81</v>
      </c>
      <c r="B89" s="1" t="s">
        <v>62</v>
      </c>
      <c r="C89" s="32" t="e">
        <f>SUMIFS('[1]распределение 2013-2017'!$Y$9:$Y$91,'[1]распределение 2013-2017'!$B$9:$B$91,$B89)</f>
        <v>#VALUE!</v>
      </c>
      <c r="D89" s="32">
        <f>'[1]распределение 2013-2017'!AF89</f>
        <v>2.4954957270651827</v>
      </c>
      <c r="E89" s="32">
        <f>'[1]распределение 2013-2017'!AM89</f>
        <v>2.6566863099798788</v>
      </c>
      <c r="F89" s="32">
        <f>'[1]распределение 2013-2017'!AT89</f>
        <v>2.2330161209399746</v>
      </c>
      <c r="G89" s="32">
        <f>'[1]распределение 2013-2017'!BA89</f>
        <v>0.80120184201496247</v>
      </c>
      <c r="H89" s="32">
        <v>2.4954957270651827</v>
      </c>
      <c r="I89" s="32">
        <v>2.6566863099798788</v>
      </c>
      <c r="J89" s="32">
        <v>2.2330161209399746</v>
      </c>
      <c r="K89" s="32">
        <v>0.80120184201496247</v>
      </c>
      <c r="L89" s="47">
        <f t="shared" si="15"/>
        <v>0</v>
      </c>
      <c r="M89" s="47">
        <f t="shared" si="15"/>
        <v>0</v>
      </c>
      <c r="N89" s="47">
        <f t="shared" si="15"/>
        <v>0</v>
      </c>
      <c r="O89" s="47">
        <f t="shared" si="15"/>
        <v>0</v>
      </c>
      <c r="P89" s="32">
        <v>0.08</v>
      </c>
      <c r="Q89" s="32">
        <f t="shared" si="16"/>
        <v>0.16600000000000001</v>
      </c>
      <c r="R89" s="32">
        <f t="shared" si="16"/>
        <v>0.17699999999999999</v>
      </c>
      <c r="S89" s="32">
        <f t="shared" si="16"/>
        <v>0.14899999999999999</v>
      </c>
      <c r="T89" s="32">
        <f t="shared" si="11"/>
        <v>5.2999999999999999E-2</v>
      </c>
      <c r="U89" s="47">
        <f t="shared" si="17"/>
        <v>0</v>
      </c>
      <c r="V89" s="47">
        <f t="shared" si="17"/>
        <v>0</v>
      </c>
      <c r="W89" s="47">
        <f t="shared" si="17"/>
        <v>0</v>
      </c>
      <c r="X89" s="47">
        <f t="shared" si="12"/>
        <v>0</v>
      </c>
      <c r="Y89" s="43">
        <f t="shared" si="13"/>
        <v>0</v>
      </c>
      <c r="Z89" s="32">
        <f>ROUNDDOWN(MMULT($L89:$O89,[1]коэффициенты!B$12:B$15),5)</f>
        <v>0</v>
      </c>
      <c r="AA89" s="32">
        <f>ROUNDDOWN(MMULT($L89:$O89,[1]коэффициенты!C$12:C$15),5)</f>
        <v>0</v>
      </c>
      <c r="AB89" s="32">
        <f>ROUNDDOWN(MMULT($L89:$O89,[1]коэффициенты!D$12:D$15),5)</f>
        <v>0</v>
      </c>
      <c r="AC89" s="32">
        <f>ROUNDDOWN(MMULT($L89:$O89,[1]коэффициенты!E$12:E$15),5)</f>
        <v>0</v>
      </c>
      <c r="AD89" s="48">
        <f t="shared" si="14"/>
        <v>0</v>
      </c>
      <c r="AE89" s="32">
        <f t="shared" si="18"/>
        <v>0</v>
      </c>
      <c r="AF89" s="32">
        <f t="shared" si="18"/>
        <v>0</v>
      </c>
      <c r="AG89" s="32">
        <f t="shared" si="18"/>
        <v>0</v>
      </c>
      <c r="AH89" s="32">
        <f t="shared" si="18"/>
        <v>0</v>
      </c>
    </row>
    <row r="90" spans="1:34" s="45" customFormat="1" ht="15.75">
      <c r="A90" s="46">
        <v>82</v>
      </c>
      <c r="B90" s="1" t="s">
        <v>63</v>
      </c>
      <c r="C90" s="32" t="e">
        <f>SUMIFS('[1]распределение 2013-2017'!$Y$9:$Y$91,'[1]распределение 2013-2017'!$B$9:$B$91,$B90)</f>
        <v>#VALUE!</v>
      </c>
      <c r="D90" s="32">
        <f>'[1]распределение 2013-2017'!AF90</f>
        <v>0</v>
      </c>
      <c r="E90" s="32">
        <f>'[1]распределение 2013-2017'!AM90</f>
        <v>9.6093547848810346</v>
      </c>
      <c r="F90" s="32">
        <f>'[1]распределение 2013-2017'!AT90</f>
        <v>20.535465922311683</v>
      </c>
      <c r="G90" s="32">
        <f>'[1]распределение 2013-2017'!BA90</f>
        <v>7.3532792928072901</v>
      </c>
      <c r="H90" s="32">
        <v>0</v>
      </c>
      <c r="I90" s="32">
        <v>9.6093547848810346</v>
      </c>
      <c r="J90" s="32">
        <v>20.535465922311683</v>
      </c>
      <c r="K90" s="32">
        <v>7.3532792928072901</v>
      </c>
      <c r="L90" s="47">
        <f t="shared" si="15"/>
        <v>0</v>
      </c>
      <c r="M90" s="47">
        <f t="shared" si="15"/>
        <v>0</v>
      </c>
      <c r="N90" s="47">
        <f t="shared" si="15"/>
        <v>0</v>
      </c>
      <c r="O90" s="47">
        <f t="shared" si="15"/>
        <v>0</v>
      </c>
      <c r="P90" s="32">
        <v>0.68300000000000005</v>
      </c>
      <c r="Q90" s="32">
        <f t="shared" si="16"/>
        <v>0</v>
      </c>
      <c r="R90" s="32">
        <f t="shared" si="16"/>
        <v>0.64100000000000001</v>
      </c>
      <c r="S90" s="32">
        <f t="shared" si="16"/>
        <v>1.369</v>
      </c>
      <c r="T90" s="32">
        <f t="shared" si="11"/>
        <v>0.49</v>
      </c>
      <c r="U90" s="47">
        <f t="shared" si="17"/>
        <v>0</v>
      </c>
      <c r="V90" s="47">
        <f t="shared" si="17"/>
        <v>0</v>
      </c>
      <c r="W90" s="47">
        <f t="shared" si="17"/>
        <v>0</v>
      </c>
      <c r="X90" s="47">
        <f t="shared" si="12"/>
        <v>0</v>
      </c>
      <c r="Y90" s="43">
        <f t="shared" si="13"/>
        <v>0</v>
      </c>
      <c r="Z90" s="32">
        <f>ROUNDDOWN(MMULT($L90:$O90,[1]коэффициенты!B$12:B$15),5)</f>
        <v>0</v>
      </c>
      <c r="AA90" s="32">
        <f>ROUNDDOWN(MMULT($L90:$O90,[1]коэффициенты!C$12:C$15),5)</f>
        <v>0</v>
      </c>
      <c r="AB90" s="32">
        <f>ROUNDDOWN(MMULT($L90:$O90,[1]коэффициенты!D$12:D$15),5)</f>
        <v>0</v>
      </c>
      <c r="AC90" s="32">
        <f>ROUNDDOWN(MMULT($L90:$O90,[1]коэффициенты!E$12:E$15),5)</f>
        <v>0</v>
      </c>
      <c r="AD90" s="48">
        <f t="shared" si="14"/>
        <v>0</v>
      </c>
      <c r="AE90" s="32">
        <f t="shared" si="18"/>
        <v>0</v>
      </c>
      <c r="AF90" s="32">
        <f t="shared" si="18"/>
        <v>0</v>
      </c>
      <c r="AG90" s="32">
        <f t="shared" si="18"/>
        <v>0</v>
      </c>
      <c r="AH90" s="32">
        <f t="shared" si="18"/>
        <v>0</v>
      </c>
    </row>
    <row r="91" spans="1:34" s="45" customFormat="1" ht="15.75">
      <c r="A91" s="46">
        <v>83</v>
      </c>
      <c r="B91" s="1" t="s">
        <v>64</v>
      </c>
      <c r="C91" s="32" t="e">
        <f>SUMIFS('[1]распределение 2013-2017'!$Y$9:$Y$91,'[1]распределение 2013-2017'!$B$9:$B$91,$B91)</f>
        <v>#VALUE!</v>
      </c>
      <c r="D91" s="32">
        <f>'[1]распределение 2013-2017'!AF91</f>
        <v>31.311886649646933</v>
      </c>
      <c r="E91" s="32">
        <f>'[1]распределение 2013-2017'!AM91</f>
        <v>29.504959881746693</v>
      </c>
      <c r="F91" s="32">
        <f>'[1]распределение 2013-2017'!AT91</f>
        <v>29.091441751082659</v>
      </c>
      <c r="G91" s="32">
        <f>'[1]распределение 2013-2017'!BA91</f>
        <v>10.369831717523542</v>
      </c>
      <c r="H91" s="32">
        <v>31.311886649646933</v>
      </c>
      <c r="I91" s="32">
        <v>29.504959881746693</v>
      </c>
      <c r="J91" s="32">
        <v>29.091441751082659</v>
      </c>
      <c r="K91" s="32">
        <v>10.369831717523542</v>
      </c>
      <c r="L91" s="47">
        <f t="shared" si="15"/>
        <v>0</v>
      </c>
      <c r="M91" s="47">
        <f t="shared" si="15"/>
        <v>0</v>
      </c>
      <c r="N91" s="47">
        <f t="shared" si="15"/>
        <v>0</v>
      </c>
      <c r="O91" s="47">
        <f t="shared" si="15"/>
        <v>0</v>
      </c>
      <c r="P91" s="32">
        <v>2.532</v>
      </c>
      <c r="Q91" s="32">
        <f t="shared" si="16"/>
        <v>2.0870000000000002</v>
      </c>
      <c r="R91" s="32">
        <f t="shared" si="16"/>
        <v>1.9670000000000001</v>
      </c>
      <c r="S91" s="32">
        <f t="shared" si="16"/>
        <v>1.9390000000000001</v>
      </c>
      <c r="T91" s="32">
        <f t="shared" si="11"/>
        <v>0.69099999999999995</v>
      </c>
      <c r="U91" s="47">
        <f t="shared" si="17"/>
        <v>0</v>
      </c>
      <c r="V91" s="47">
        <f t="shared" si="17"/>
        <v>0</v>
      </c>
      <c r="W91" s="47">
        <f t="shared" si="17"/>
        <v>0</v>
      </c>
      <c r="X91" s="47">
        <f t="shared" si="12"/>
        <v>0</v>
      </c>
      <c r="Y91" s="43">
        <f t="shared" si="13"/>
        <v>0</v>
      </c>
      <c r="Z91" s="32">
        <f>ROUNDDOWN(MMULT($L91:$O91,[1]коэффициенты!B$12:B$15),5)</f>
        <v>0</v>
      </c>
      <c r="AA91" s="32">
        <f>ROUNDDOWN(MMULT($L91:$O91,[1]коэффициенты!C$12:C$15),5)</f>
        <v>0</v>
      </c>
      <c r="AB91" s="32">
        <f>ROUNDDOWN(MMULT($L91:$O91,[1]коэффициенты!D$12:D$15),5)</f>
        <v>0</v>
      </c>
      <c r="AC91" s="32">
        <f>ROUNDDOWN(MMULT($L91:$O91,[1]коэффициенты!E$12:E$15),5)</f>
        <v>0</v>
      </c>
      <c r="AD91" s="48">
        <f t="shared" si="14"/>
        <v>0</v>
      </c>
      <c r="AE91" s="32">
        <f t="shared" si="18"/>
        <v>0</v>
      </c>
      <c r="AF91" s="32">
        <f t="shared" si="18"/>
        <v>0</v>
      </c>
      <c r="AG91" s="32">
        <f t="shared" si="18"/>
        <v>0</v>
      </c>
      <c r="AH91" s="32">
        <f t="shared" si="18"/>
        <v>0</v>
      </c>
    </row>
    <row r="92" spans="1:34" s="45" customFormat="1">
      <c r="B92" s="54"/>
      <c r="D92" s="51"/>
      <c r="E92" s="51"/>
      <c r="L92" s="55"/>
      <c r="M92" s="55"/>
      <c r="N92" s="55"/>
      <c r="O92" s="55"/>
      <c r="Q92" s="51"/>
      <c r="R92" s="51"/>
      <c r="U92" s="55"/>
      <c r="V92" s="55"/>
      <c r="W92" s="55"/>
      <c r="X92" s="55"/>
    </row>
    <row r="93" spans="1:34" ht="15.75">
      <c r="B93" s="87"/>
      <c r="C93" s="88"/>
      <c r="D93" s="88"/>
      <c r="E93" s="88"/>
      <c r="F93" s="88"/>
      <c r="G93" s="88"/>
      <c r="H93" s="56"/>
      <c r="I93" s="56"/>
      <c r="J93" s="56"/>
      <c r="K93" s="56"/>
      <c r="L93" s="57"/>
      <c r="M93" s="57"/>
      <c r="N93" s="57"/>
      <c r="O93" s="57"/>
      <c r="P93" s="56"/>
      <c r="Q93" s="56"/>
      <c r="R93" s="56"/>
      <c r="S93" s="56"/>
      <c r="T93" s="56"/>
      <c r="U93" s="57"/>
      <c r="V93" s="57"/>
      <c r="W93" s="57"/>
      <c r="X93" s="57"/>
      <c r="Y93" s="56"/>
      <c r="AD93" s="56"/>
    </row>
  </sheetData>
  <mergeCells count="27">
    <mergeCell ref="A3:AC3"/>
    <mergeCell ref="A5:A7"/>
    <mergeCell ref="B5:B7"/>
    <mergeCell ref="C5:G5"/>
    <mergeCell ref="H5:K5"/>
    <mergeCell ref="L5:O5"/>
    <mergeCell ref="P5:T5"/>
    <mergeCell ref="U5:X5"/>
    <mergeCell ref="Y5:AC5"/>
    <mergeCell ref="T6:T7"/>
    <mergeCell ref="Y6:Y7"/>
    <mergeCell ref="AD6:AD7"/>
    <mergeCell ref="AD5:AH5"/>
    <mergeCell ref="C6:C7"/>
    <mergeCell ref="D6:D7"/>
    <mergeCell ref="E6:E7"/>
    <mergeCell ref="F6:F7"/>
    <mergeCell ref="G6:G7"/>
    <mergeCell ref="P6:P7"/>
    <mergeCell ref="Q6:Q7"/>
    <mergeCell ref="R6:R7"/>
    <mergeCell ref="S6:S7"/>
    <mergeCell ref="B93:G93"/>
    <mergeCell ref="U6:U7"/>
    <mergeCell ref="V6:V7"/>
    <mergeCell ref="W6:W7"/>
    <mergeCell ref="X6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реализация программ 2013</vt:lpstr>
      <vt:lpstr>этапы 2014-2017</vt:lpstr>
      <vt:lpstr>этапы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Бельчихина</dc:creator>
  <cp:lastModifiedBy>Талалыкин</cp:lastModifiedBy>
  <cp:lastPrinted>2014-02-19T07:42:42Z</cp:lastPrinted>
  <dcterms:created xsi:type="dcterms:W3CDTF">2013-07-31T09:05:28Z</dcterms:created>
  <dcterms:modified xsi:type="dcterms:W3CDTF">2014-03-13T08:09:23Z</dcterms:modified>
</cp:coreProperties>
</file>